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1/Issue_2/Stephens/"/>
    </mc:Choice>
  </mc:AlternateContent>
  <xr:revisionPtr revIDLastSave="0" documentId="13_ncr:1_{88106D94-C761-0248-802F-A4265074274D}" xr6:coauthVersionLast="36" xr6:coauthVersionMax="46" xr10:uidLastSave="{00000000-0000-0000-0000-000000000000}"/>
  <bookViews>
    <workbookView xWindow="3880" yWindow="1900" windowWidth="29040" windowHeight="15840" xr2:uid="{B658F727-EE09-4F39-A763-CFC7889AA538}"/>
  </bookViews>
  <sheets>
    <sheet name="Citation" sheetId="7" r:id="rId1"/>
    <sheet name="HR Litholgy" sheetId="5" r:id="rId2"/>
    <sheet name="Segment Geometries" sheetId="4" r:id="rId3"/>
    <sheet name="Relay Geometries" sheetId="1" r:id="rId4"/>
    <sheet name="Fig. 10e (Thrust Faults)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5" l="1"/>
  <c r="H28" i="5"/>
  <c r="H27" i="5"/>
  <c r="H30" i="5" s="1"/>
  <c r="H17" i="5"/>
  <c r="H18" i="5"/>
  <c r="H19" i="5"/>
  <c r="H16" i="5"/>
  <c r="G17" i="5"/>
  <c r="G18" i="5"/>
  <c r="G19" i="5"/>
  <c r="G16" i="5"/>
  <c r="F20" i="5"/>
  <c r="G30" i="5"/>
  <c r="B48" i="5"/>
  <c r="F30" i="5"/>
  <c r="G28" i="5" s="1"/>
  <c r="G20" i="5" l="1"/>
  <c r="G29" i="5"/>
  <c r="G27" i="5"/>
  <c r="H20" i="5" l="1"/>
</calcChain>
</file>

<file path=xl/sharedStrings.xml><?xml version="1.0" encoding="utf-8"?>
<sst xmlns="http://schemas.openxmlformats.org/spreadsheetml/2006/main" count="749" uniqueCount="218">
  <si>
    <t>Location</t>
  </si>
  <si>
    <t>Segment</t>
  </si>
  <si>
    <t>up-stepping direction</t>
  </si>
  <si>
    <t>r/w</t>
  </si>
  <si>
    <t>t/w</t>
  </si>
  <si>
    <t>A</t>
  </si>
  <si>
    <t>A-B</t>
  </si>
  <si>
    <t>O</t>
  </si>
  <si>
    <t>hard-link  - plane-to-plane - 2 abandoned tips</t>
  </si>
  <si>
    <t>mst</t>
  </si>
  <si>
    <t>A --&gt; B</t>
  </si>
  <si>
    <t>offset</t>
  </si>
  <si>
    <t>B</t>
  </si>
  <si>
    <t>B --&gt; A</t>
  </si>
  <si>
    <t>deformation not continuous across relay</t>
  </si>
  <si>
    <t>B-C</t>
  </si>
  <si>
    <t xml:space="preserve">hard-link - tip-to-plane (lower to upper segment) </t>
  </si>
  <si>
    <t>D-E</t>
  </si>
  <si>
    <t>D</t>
  </si>
  <si>
    <t>D --&gt; E</t>
  </si>
  <si>
    <t>C</t>
  </si>
  <si>
    <t>SW</t>
  </si>
  <si>
    <t>E</t>
  </si>
  <si>
    <t>E --&gt; D</t>
  </si>
  <si>
    <t>G1-G2</t>
  </si>
  <si>
    <t>G1</t>
  </si>
  <si>
    <t>G-H</t>
  </si>
  <si>
    <t>NW</t>
  </si>
  <si>
    <t>NE</t>
  </si>
  <si>
    <t>E-F</t>
  </si>
  <si>
    <t>E --&gt; F</t>
  </si>
  <si>
    <t>F</t>
  </si>
  <si>
    <t>G2</t>
  </si>
  <si>
    <t>F --&gt; E</t>
  </si>
  <si>
    <t>G2-G3</t>
  </si>
  <si>
    <t>H-I</t>
  </si>
  <si>
    <t>N/A</t>
  </si>
  <si>
    <t>B --&gt; C</t>
  </si>
  <si>
    <t>G3</t>
  </si>
  <si>
    <t>C --&gt; B</t>
  </si>
  <si>
    <t>I --&gt; J</t>
  </si>
  <si>
    <t>I-J</t>
  </si>
  <si>
    <t>C-D</t>
  </si>
  <si>
    <t>C --&gt; D</t>
  </si>
  <si>
    <t>J</t>
  </si>
  <si>
    <t>J --&gt; I</t>
  </si>
  <si>
    <t>D --&gt; C</t>
  </si>
  <si>
    <t>sst</t>
  </si>
  <si>
    <t>hard-link - tip-to-plane (lower to upper)</t>
  </si>
  <si>
    <t>F-G</t>
  </si>
  <si>
    <t>F --&gt; G</t>
  </si>
  <si>
    <t>G</t>
  </si>
  <si>
    <t>G --&gt; F</t>
  </si>
  <si>
    <t>hard link - plane-plane?</t>
  </si>
  <si>
    <t>J-K</t>
  </si>
  <si>
    <t>K</t>
  </si>
  <si>
    <t>M-N</t>
  </si>
  <si>
    <t>M</t>
  </si>
  <si>
    <t>N</t>
  </si>
  <si>
    <t>N-O</t>
  </si>
  <si>
    <t>I</t>
  </si>
  <si>
    <t xml:space="preserve">soft-link </t>
  </si>
  <si>
    <t>G --&gt; H</t>
  </si>
  <si>
    <t>H</t>
  </si>
  <si>
    <t>H --&gt; G</t>
  </si>
  <si>
    <t>interbedded</t>
  </si>
  <si>
    <t>soft-link - breaching relay zone.</t>
  </si>
  <si>
    <t>soft link - magma fingers in 'relay' zone</t>
  </si>
  <si>
    <t>minimum thicknesses &amp; overlap/ separation</t>
  </si>
  <si>
    <t>lst</t>
  </si>
  <si>
    <t>SE</t>
  </si>
  <si>
    <t>soft link - fractures in relay zone &amp; rotation of upper sill tip</t>
  </si>
  <si>
    <t>soft-link - brecciation &amp; fracturing</t>
  </si>
  <si>
    <t>segment width (cm)</t>
  </si>
  <si>
    <t>segment thickness (cm)</t>
  </si>
  <si>
    <t>tip radius of curvature (cm)</t>
  </si>
  <si>
    <t>Segment tip</t>
  </si>
  <si>
    <t>A (end)</t>
  </si>
  <si>
    <t>A - B</t>
  </si>
  <si>
    <t>B - C</t>
  </si>
  <si>
    <t>C - D</t>
  </si>
  <si>
    <t xml:space="preserve">C tip relay covered in algae </t>
  </si>
  <si>
    <t>M (end)</t>
  </si>
  <si>
    <t>N --&gt; M</t>
  </si>
  <si>
    <t>O --&gt; N</t>
  </si>
  <si>
    <t>M --&gt; N</t>
  </si>
  <si>
    <t>B --&gt;A</t>
  </si>
  <si>
    <t>N --&gt; O</t>
  </si>
  <si>
    <t>O (end)</t>
  </si>
  <si>
    <t>E - F</t>
  </si>
  <si>
    <t>F - G</t>
  </si>
  <si>
    <t>G - H</t>
  </si>
  <si>
    <t>soft link - G-H tips are chilled - segment H is chilled</t>
  </si>
  <si>
    <t>H (end)</t>
  </si>
  <si>
    <t>soft-link - en-echelon - magma fingers</t>
  </si>
  <si>
    <t>OVERLAPPING SEGMENTS</t>
  </si>
  <si>
    <t>soft link - loss of Host Rock structure ahead of A</t>
  </si>
  <si>
    <t>soft-link - (tip-to-tip arrangement)  loss of Host Rock structure &amp; magma fingers</t>
  </si>
  <si>
    <t>D tip appears to have lost Host Rock structure</t>
  </si>
  <si>
    <t>soft-link -loss of Host Rock structure around tip E - tip F terminates at subvertical vein</t>
  </si>
  <si>
    <t>loss of Host Rock structure not continuous across relay</t>
  </si>
  <si>
    <t>loss of Host Rock structure &amp; magma fingering around E, local loss of Host Rock structure at F tip</t>
  </si>
  <si>
    <t>soft-link - loss of Host Rock structure between segments, magma fingers</t>
  </si>
  <si>
    <t>soft-link - loss of Host Rock structure between segments</t>
  </si>
  <si>
    <t>small hard link - loss of Host Rock structure, magma fingers</t>
  </si>
  <si>
    <t>Style of relay deformation</t>
  </si>
  <si>
    <t>UNDERLAPPING SEGMENTS</t>
  </si>
  <si>
    <t>Array 1, Fig. 6</t>
  </si>
  <si>
    <t>Array 2, Fig. 6</t>
  </si>
  <si>
    <t>H - I</t>
  </si>
  <si>
    <t>I - J</t>
  </si>
  <si>
    <t>H --&gt; I</t>
  </si>
  <si>
    <t>I --&gt; H</t>
  </si>
  <si>
    <t>J (end)</t>
  </si>
  <si>
    <t>min segment width</t>
  </si>
  <si>
    <t>Relay Zone Secondary Structures</t>
  </si>
  <si>
    <t>Host Lithology</t>
  </si>
  <si>
    <t>All Segments</t>
  </si>
  <si>
    <t>%</t>
  </si>
  <si>
    <t>segments</t>
  </si>
  <si>
    <t>segments characterised</t>
  </si>
  <si>
    <t>tip geometries characterised</t>
  </si>
  <si>
    <t>No. segment</t>
  </si>
  <si>
    <t>Lithology</t>
  </si>
  <si>
    <t>Total</t>
  </si>
  <si>
    <t>Segment Tip</t>
  </si>
  <si>
    <t>Style of Relay Deformation</t>
  </si>
  <si>
    <t>F-G1</t>
  </si>
  <si>
    <t>G3-H</t>
  </si>
  <si>
    <t>hard-link - tip-to-plane - magma-fingers - (lower to upper segment)</t>
  </si>
  <si>
    <t xml:space="preserve">small hard link -tio-to-tip - loss of Host Rock structure between tips, magma fingers </t>
  </si>
  <si>
    <t>soft link - loss of Host Rock structure between segments</t>
  </si>
  <si>
    <t>soft-link - brecciation &amp; loss of Host Rock structure, some fracturing</t>
  </si>
  <si>
    <t>Segment Arrangement</t>
  </si>
  <si>
    <t>linked</t>
  </si>
  <si>
    <t>-</t>
  </si>
  <si>
    <t>unclear style of deformation between segments: chilled segment tips</t>
  </si>
  <si>
    <r>
      <t>relay trend (</t>
    </r>
    <r>
      <rPr>
        <b/>
        <sz val="11"/>
        <color theme="0"/>
        <rFont val="Calibri"/>
        <family val="2"/>
      </rPr>
      <t>°)</t>
    </r>
  </si>
  <si>
    <r>
      <t>α</t>
    </r>
    <r>
      <rPr>
        <b/>
        <vertAlign val="subscript"/>
        <sz val="11"/>
        <color theme="0"/>
        <rFont val="Calibri"/>
        <family val="2"/>
        <scheme val="minor"/>
      </rPr>
      <t xml:space="preserve">f </t>
    </r>
    <r>
      <rPr>
        <b/>
        <sz val="11"/>
        <color theme="0"/>
        <rFont val="Calibri"/>
        <family val="2"/>
        <scheme val="minor"/>
      </rPr>
      <t>(°)</t>
    </r>
  </si>
  <si>
    <r>
      <t>α</t>
    </r>
    <r>
      <rPr>
        <b/>
        <vertAlign val="subscript"/>
        <sz val="11"/>
        <color theme="0"/>
        <rFont val="Calibri"/>
        <family val="2"/>
        <scheme val="minor"/>
      </rPr>
      <t xml:space="preserve">i </t>
    </r>
    <r>
      <rPr>
        <b/>
        <sz val="11"/>
        <color theme="0"/>
        <rFont val="Calibri"/>
        <family val="2"/>
        <scheme val="minor"/>
      </rPr>
      <t>(°)</t>
    </r>
  </si>
  <si>
    <r>
      <t>β</t>
    </r>
    <r>
      <rPr>
        <b/>
        <sz val="7.7"/>
        <color theme="0"/>
        <rFont val="Calibri"/>
        <family val="2"/>
        <scheme val="minor"/>
      </rPr>
      <t xml:space="preserve"> (°)</t>
    </r>
  </si>
  <si>
    <t>Interacting Segments</t>
  </si>
  <si>
    <t>LMSC: Relay Zone Aspect Ratio &amp; Host Rock Deformation</t>
  </si>
  <si>
    <t>LMSC: Segment Geometries</t>
  </si>
  <si>
    <t>LMSC: Segments vs Host Rock Lithology</t>
  </si>
  <si>
    <t>SEGMENT TIP NOTATION EXAMPLE</t>
  </si>
  <si>
    <t>Thin Segments (≤2m thickness)</t>
  </si>
  <si>
    <t>*minimum width</t>
  </si>
  <si>
    <t>Segment A, referring to the tip that is adjacent to segment B</t>
  </si>
  <si>
    <t>Segment B, referring to the tip that is adjacent to segment A</t>
  </si>
  <si>
    <r>
      <t>tip radius of curvature: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b/>
        <i/>
        <sz val="11"/>
        <color theme="0"/>
        <rFont val="Calibri"/>
        <family val="2"/>
      </rPr>
      <t>ρ</t>
    </r>
    <r>
      <rPr>
        <b/>
        <i/>
        <vertAlign val="subscript"/>
        <sz val="11"/>
        <color theme="0"/>
        <rFont val="Calibri"/>
        <family val="2"/>
      </rPr>
      <t>tip</t>
    </r>
    <r>
      <rPr>
        <b/>
        <sz val="11"/>
        <color theme="0"/>
        <rFont val="Calibri"/>
        <family val="2"/>
        <scheme val="minor"/>
      </rPr>
      <t xml:space="preserve"> (cm)</t>
    </r>
  </si>
  <si>
    <r>
      <t xml:space="preserve">segment thickness, </t>
    </r>
    <r>
      <rPr>
        <b/>
        <i/>
        <sz val="11"/>
        <color theme="0"/>
        <rFont val="Calibri"/>
        <family val="2"/>
        <scheme val="minor"/>
      </rPr>
      <t>t</t>
    </r>
    <r>
      <rPr>
        <b/>
        <sz val="11"/>
        <color theme="0"/>
        <rFont val="Calibri"/>
        <family val="2"/>
        <scheme val="minor"/>
      </rPr>
      <t xml:space="preserve"> (cm)</t>
    </r>
  </si>
  <si>
    <r>
      <rPr>
        <b/>
        <i/>
        <sz val="11"/>
        <color theme="0"/>
        <rFont val="Calibri"/>
        <family val="2"/>
      </rPr>
      <t>ρ</t>
    </r>
    <r>
      <rPr>
        <b/>
        <i/>
        <vertAlign val="subscript"/>
        <sz val="11"/>
        <color theme="0"/>
        <rFont val="Calibri"/>
        <family val="2"/>
      </rPr>
      <t>tip</t>
    </r>
    <r>
      <rPr>
        <b/>
        <sz val="11"/>
        <color theme="0"/>
        <rFont val="Calibri"/>
        <family val="2"/>
        <scheme val="minor"/>
      </rPr>
      <t>/</t>
    </r>
    <r>
      <rPr>
        <b/>
        <i/>
        <sz val="11"/>
        <color theme="0"/>
        <rFont val="Calibri"/>
        <family val="2"/>
        <scheme val="minor"/>
      </rPr>
      <t>w</t>
    </r>
  </si>
  <si>
    <r>
      <t>t</t>
    </r>
    <r>
      <rPr>
        <b/>
        <sz val="11"/>
        <color theme="0"/>
        <rFont val="Calibri"/>
        <family val="2"/>
        <scheme val="minor"/>
      </rPr>
      <t>/</t>
    </r>
    <r>
      <rPr>
        <b/>
        <i/>
        <sz val="11"/>
        <color theme="0"/>
        <rFont val="Calibri"/>
        <family val="2"/>
        <scheme val="minor"/>
      </rPr>
      <t>w</t>
    </r>
  </si>
  <si>
    <t>Host Rock
Lithology</t>
  </si>
  <si>
    <r>
      <t>segment width,</t>
    </r>
    <r>
      <rPr>
        <b/>
        <i/>
        <sz val="11"/>
        <color theme="0"/>
        <rFont val="Calibri"/>
        <family val="2"/>
        <scheme val="minor"/>
      </rPr>
      <t xml:space="preserve"> 
w</t>
    </r>
    <r>
      <rPr>
        <b/>
        <sz val="11"/>
        <color theme="0"/>
        <rFont val="Calibri"/>
        <family val="2"/>
        <scheme val="minor"/>
      </rPr>
      <t xml:space="preserve"> (cm)</t>
    </r>
  </si>
  <si>
    <t>Host Rock Lithology</t>
  </si>
  <si>
    <r>
      <t xml:space="preserve">segment width, 
</t>
    </r>
    <r>
      <rPr>
        <b/>
        <i/>
        <sz val="11"/>
        <color theme="0"/>
        <rFont val="Calibri"/>
        <family val="2"/>
        <scheme val="minor"/>
      </rPr>
      <t>w</t>
    </r>
    <r>
      <rPr>
        <b/>
        <sz val="11"/>
        <color theme="0"/>
        <rFont val="Calibri"/>
        <family val="2"/>
        <scheme val="minor"/>
      </rPr>
      <t xml:space="preserve"> (cm)</t>
    </r>
  </si>
  <si>
    <r>
      <t xml:space="preserve">Relay Zone offset, 
</t>
    </r>
    <r>
      <rPr>
        <b/>
        <i/>
        <sz val="11"/>
        <color theme="0"/>
        <rFont val="Calibri"/>
        <family val="2"/>
        <scheme val="minor"/>
      </rPr>
      <t>O</t>
    </r>
    <r>
      <rPr>
        <b/>
        <sz val="11"/>
        <color theme="0"/>
        <rFont val="Calibri"/>
        <family val="2"/>
        <scheme val="minor"/>
      </rPr>
      <t xml:space="preserve"> (m)</t>
    </r>
  </si>
  <si>
    <r>
      <t xml:space="preserve">Relay Zone separation, 
</t>
    </r>
    <r>
      <rPr>
        <b/>
        <i/>
        <sz val="11"/>
        <color theme="0"/>
        <rFont val="Calibri"/>
        <family val="2"/>
        <scheme val="minor"/>
      </rPr>
      <t>S</t>
    </r>
    <r>
      <rPr>
        <b/>
        <sz val="11"/>
        <color theme="0"/>
        <rFont val="Calibri"/>
        <family val="2"/>
        <scheme val="minor"/>
      </rPr>
      <t xml:space="preserve"> (m)</t>
    </r>
  </si>
  <si>
    <r>
      <rPr>
        <b/>
        <i/>
        <sz val="11"/>
        <color theme="0"/>
        <rFont val="Calibri"/>
        <family val="2"/>
        <scheme val="minor"/>
      </rPr>
      <t>S</t>
    </r>
    <r>
      <rPr>
        <b/>
        <sz val="11"/>
        <color theme="0"/>
        <rFont val="Calibri"/>
        <family val="2"/>
        <scheme val="minor"/>
      </rPr>
      <t>/</t>
    </r>
    <r>
      <rPr>
        <b/>
        <i/>
        <sz val="11"/>
        <color theme="0"/>
        <rFont val="Calibri"/>
        <family val="2"/>
        <scheme val="minor"/>
      </rPr>
      <t>O</t>
    </r>
  </si>
  <si>
    <r>
      <t xml:space="preserve">Relay Zone separation,
</t>
    </r>
    <r>
      <rPr>
        <b/>
        <i/>
        <sz val="11"/>
        <color theme="0"/>
        <rFont val="Calibri"/>
        <family val="2"/>
        <scheme val="minor"/>
      </rPr>
      <t>S</t>
    </r>
    <r>
      <rPr>
        <b/>
        <sz val="11"/>
        <color theme="0"/>
        <rFont val="Calibri"/>
        <family val="2"/>
        <scheme val="minor"/>
      </rPr>
      <t xml:space="preserve"> (m)</t>
    </r>
  </si>
  <si>
    <r>
      <t xml:space="preserve">Relay Zone offset,
</t>
    </r>
    <r>
      <rPr>
        <b/>
        <i/>
        <sz val="11"/>
        <color theme="0"/>
        <rFont val="Calibri"/>
        <family val="2"/>
        <scheme val="minor"/>
      </rPr>
      <t>O</t>
    </r>
    <r>
      <rPr>
        <b/>
        <sz val="11"/>
        <color theme="0"/>
        <rFont val="Calibri"/>
        <family val="2"/>
        <scheme val="minor"/>
      </rPr>
      <t xml:space="preserve"> (m)</t>
    </r>
  </si>
  <si>
    <t>Thrust Faults ahead of lobate sill tip</t>
  </si>
  <si>
    <t>Location:</t>
  </si>
  <si>
    <t>Neist Point: SK-63</t>
  </si>
  <si>
    <t>(Bulldozing sills)</t>
  </si>
  <si>
    <t>Thrust Faults</t>
  </si>
  <si>
    <t>Dip Az</t>
  </si>
  <si>
    <t>Dip</t>
  </si>
  <si>
    <t>Motion</t>
  </si>
  <si>
    <t>Rev</t>
  </si>
  <si>
    <t>Neist Point: SK-1 
57°25’21”N 
6°45’25”W
sill intruding low-angle frac</t>
  </si>
  <si>
    <t>57°25’39”N</t>
  </si>
  <si>
    <t>6°46’36”W</t>
  </si>
  <si>
    <t>Stephens et al.</t>
  </si>
  <si>
    <t xml:space="preserve">SEGMENT ARRANGEMENT NOTATION </t>
  </si>
  <si>
    <t>SECONDARY STRUCTURES</t>
  </si>
  <si>
    <t>ROTATED BEDDING</t>
  </si>
  <si>
    <r>
      <t xml:space="preserve">Supplemental Data to: </t>
    </r>
    <r>
      <rPr>
        <b/>
        <i/>
        <sz val="20"/>
        <color theme="1"/>
        <rFont val="Calibri"/>
        <family val="2"/>
        <scheme val="minor"/>
      </rPr>
      <t xml:space="preserve">Segment tip geometry of sheet intrusions, II: Field observations of tip geometries and a model for evolving emplacement mechanisms </t>
    </r>
  </si>
  <si>
    <t>Array 3, Fig. 6 &amp; Fig 4b</t>
  </si>
  <si>
    <t xml:space="preserve">relay trend 
(°) </t>
  </si>
  <si>
    <r>
      <t xml:space="preserve">fold and thrust zone ahead of western sill tip 
</t>
    </r>
    <r>
      <rPr>
        <sz val="11"/>
        <color rgb="FFFF0000"/>
        <rFont val="Calibri"/>
        <family val="2"/>
      </rPr>
      <t>ρ</t>
    </r>
    <r>
      <rPr>
        <sz val="8.8000000000000007"/>
        <color rgb="FFFF0000"/>
        <rFont val="Calibri"/>
        <family val="2"/>
      </rPr>
      <t xml:space="preserve"> is approxiamte due tip exposure</t>
    </r>
  </si>
  <si>
    <t>collinear</t>
  </si>
  <si>
    <t>collinear - soft link - segment H is chilled</t>
  </si>
  <si>
    <t>soft-link - collinear - loss of Host Rock structure? Unsure</t>
  </si>
  <si>
    <t>soft-link - collinear - loss of Host Rock structure? Unsure F-G tips are chilled</t>
  </si>
  <si>
    <t>Note: All linked G-segments are counted as a single segment in Segment Geometry Tab.</t>
  </si>
  <si>
    <r>
      <t>E. Coast
57°35’02”N
6°08’27”W
(</t>
    </r>
    <r>
      <rPr>
        <b/>
        <sz val="11"/>
        <color theme="1"/>
        <rFont val="Calibri"/>
        <family val="2"/>
        <scheme val="minor"/>
      </rPr>
      <t>Fig. 9a-b</t>
    </r>
    <r>
      <rPr>
        <sz val="11"/>
        <color theme="1"/>
        <rFont val="Calibri"/>
        <family val="2"/>
        <scheme val="minor"/>
      </rPr>
      <t>)</t>
    </r>
  </si>
  <si>
    <r>
      <t>E. Coast 
57°35’02”N
6°08’27”W
(</t>
    </r>
    <r>
      <rPr>
        <b/>
        <sz val="11"/>
        <rFont val="Calibri"/>
        <family val="2"/>
        <scheme val="minor"/>
      </rPr>
      <t>Fig. 9a-b</t>
    </r>
    <r>
      <rPr>
        <sz val="11"/>
        <rFont val="Calibri"/>
        <family val="2"/>
        <scheme val="minor"/>
      </rPr>
      <t>)</t>
    </r>
  </si>
  <si>
    <r>
      <t>Neist Point: SK-70
57°25’21”N 
6°45’12”W 
(</t>
    </r>
    <r>
      <rPr>
        <b/>
        <sz val="11"/>
        <color theme="1"/>
        <rFont val="Calibri"/>
        <family val="2"/>
        <scheme val="minor"/>
      </rPr>
      <t>Fig. 9c</t>
    </r>
    <r>
      <rPr>
        <sz val="11"/>
        <color theme="1"/>
        <rFont val="Calibri"/>
        <family val="2"/>
        <scheme val="minor"/>
      </rPr>
      <t>)</t>
    </r>
  </si>
  <si>
    <r>
      <t>Neist Point: SK-70 (Fig. 9c)
57°25’21”N 
6°45’12”W 
(</t>
    </r>
    <r>
      <rPr>
        <b/>
        <sz val="11"/>
        <rFont val="Calibri"/>
        <family val="2"/>
        <scheme val="minor"/>
      </rPr>
      <t>Fig. 4c</t>
    </r>
    <r>
      <rPr>
        <sz val="11"/>
        <rFont val="Calibri"/>
        <family val="2"/>
        <scheme val="minor"/>
      </rPr>
      <t>)</t>
    </r>
  </si>
  <si>
    <r>
      <t>Neist Point: SK-63 (Bulldozing sills) (Fig. 10)
57°25’39”N
6°46’36”W
(</t>
    </r>
    <r>
      <rPr>
        <b/>
        <sz val="11"/>
        <rFont val="Calibri"/>
        <family val="2"/>
        <scheme val="minor"/>
      </rPr>
      <t>Fig. 9</t>
    </r>
    <r>
      <rPr>
        <sz val="11"/>
        <rFont val="Calibri"/>
        <family val="2"/>
        <scheme val="minor"/>
      </rPr>
      <t>)</t>
    </r>
  </si>
  <si>
    <r>
      <t>Neist Point: SK-63 (Bulldozing sills)
57°25’39”N
6°46’36”W
(</t>
    </r>
    <r>
      <rPr>
        <b/>
        <sz val="11"/>
        <color theme="1"/>
        <rFont val="Calibri"/>
        <family val="2"/>
        <scheme val="minor"/>
      </rPr>
      <t>Fig. 10</t>
    </r>
    <r>
      <rPr>
        <sz val="11"/>
        <color theme="1"/>
        <rFont val="Calibri"/>
        <family val="2"/>
        <scheme val="minor"/>
      </rPr>
      <t>)</t>
    </r>
  </si>
  <si>
    <r>
      <t>Neist Point: SK-1 (cliff face)
57°25’21”N 
6°45’25”W
(</t>
    </r>
    <r>
      <rPr>
        <b/>
        <sz val="11"/>
        <rFont val="Calibri"/>
        <family val="2"/>
        <scheme val="minor"/>
      </rPr>
      <t>Fig. 5a</t>
    </r>
    <r>
      <rPr>
        <sz val="11"/>
        <rFont val="Calibri"/>
        <family val="2"/>
        <scheme val="minor"/>
      </rPr>
      <t>)</t>
    </r>
  </si>
  <si>
    <r>
      <t>Neist Point: Waterfall  
57°25’43”N
6°45’57”W
(A-B:</t>
    </r>
    <r>
      <rPr>
        <b/>
        <sz val="11"/>
        <rFont val="Calibri"/>
        <family val="2"/>
        <scheme val="minor"/>
      </rPr>
      <t xml:space="preserve"> Fig. 8a-c</t>
    </r>
    <r>
      <rPr>
        <sz val="11"/>
        <rFont val="Calibri"/>
        <family val="2"/>
        <scheme val="minor"/>
      </rPr>
      <t>)
(C-D:</t>
    </r>
    <r>
      <rPr>
        <b/>
        <sz val="11"/>
        <rFont val="Calibri"/>
        <family val="2"/>
        <scheme val="minor"/>
      </rPr>
      <t xml:space="preserve"> Fig. 8d</t>
    </r>
    <r>
      <rPr>
        <sz val="11"/>
        <rFont val="Calibri"/>
        <family val="2"/>
        <scheme val="minor"/>
      </rPr>
      <t xml:space="preserve">) 
(E-H: </t>
    </r>
    <r>
      <rPr>
        <b/>
        <sz val="11"/>
        <rFont val="Calibri"/>
        <family val="2"/>
        <scheme val="minor"/>
      </rPr>
      <t>Fig. 7c</t>
    </r>
    <r>
      <rPr>
        <sz val="11"/>
        <rFont val="Calibri"/>
        <family val="2"/>
        <scheme val="minor"/>
      </rPr>
      <t>)</t>
    </r>
  </si>
  <si>
    <r>
      <t>Neist Point:  Waterfall
57°25’39”N
6°46’36”W
(</t>
    </r>
    <r>
      <rPr>
        <b/>
        <sz val="11"/>
        <color theme="1"/>
        <rFont val="Calibri"/>
        <family val="2"/>
        <scheme val="minor"/>
      </rPr>
      <t>Fig. 7c</t>
    </r>
    <r>
      <rPr>
        <sz val="11"/>
        <color theme="1"/>
        <rFont val="Calibri"/>
        <family val="2"/>
        <scheme val="minor"/>
      </rPr>
      <t>)</t>
    </r>
  </si>
  <si>
    <r>
      <t>Neist Point: SK-1 (cliff face)
57°25’21”N 
6°45’25”W
(</t>
    </r>
    <r>
      <rPr>
        <b/>
        <sz val="11"/>
        <color theme="1"/>
        <rFont val="Calibri"/>
        <family val="2"/>
        <scheme val="minor"/>
      </rPr>
      <t>Fig. 8e</t>
    </r>
    <r>
      <rPr>
        <sz val="11"/>
        <color theme="1"/>
        <rFont val="Calibri"/>
        <family val="2"/>
        <scheme val="minor"/>
      </rPr>
      <t>)</t>
    </r>
  </si>
  <si>
    <t>Figure 8a-c</t>
  </si>
  <si>
    <t>Figure 8d</t>
  </si>
  <si>
    <r>
      <t>Neist Point: Waterfall
57°25’43”N
6°45’57”W
(</t>
    </r>
    <r>
      <rPr>
        <b/>
        <sz val="11"/>
        <color theme="1"/>
        <rFont val="Calibri"/>
        <family val="2"/>
        <scheme val="minor"/>
      </rPr>
      <t>Fig. 8a-d</t>
    </r>
    <r>
      <rPr>
        <sz val="11"/>
        <color theme="1"/>
        <rFont val="Calibri"/>
        <family val="2"/>
        <scheme val="minor"/>
      </rPr>
      <t>)</t>
    </r>
  </si>
  <si>
    <r>
      <t>Neist Point: Waterfall 
57°25’43”N
6°45’57”W
(</t>
    </r>
    <r>
      <rPr>
        <b/>
        <sz val="11"/>
        <color theme="1"/>
        <rFont val="Calibri"/>
        <family val="2"/>
        <scheme val="minor"/>
      </rPr>
      <t>Fig. 8a-d</t>
    </r>
    <r>
      <rPr>
        <sz val="11"/>
        <color theme="1"/>
        <rFont val="Calibri"/>
        <family val="2"/>
        <scheme val="minor"/>
      </rPr>
      <t>)</t>
    </r>
  </si>
  <si>
    <r>
      <t xml:space="preserve">Neist Point: SK-1 (cliff face)
57°25’21”N 
6°45’25”W
(A-B: </t>
    </r>
    <r>
      <rPr>
        <b/>
        <sz val="11"/>
        <rFont val="Calibri"/>
        <family val="2"/>
        <scheme val="minor"/>
      </rPr>
      <t>Fig. 5c</t>
    </r>
    <r>
      <rPr>
        <sz val="11"/>
        <rFont val="Calibri"/>
        <family val="2"/>
        <scheme val="minor"/>
      </rPr>
      <t xml:space="preserve">)
(C-D: </t>
    </r>
    <r>
      <rPr>
        <b/>
        <sz val="11"/>
        <rFont val="Calibri"/>
        <family val="2"/>
        <scheme val="minor"/>
      </rPr>
      <t>Fig. 5b</t>
    </r>
    <r>
      <rPr>
        <sz val="11"/>
        <rFont val="Calibri"/>
        <family val="2"/>
        <scheme val="minor"/>
      </rPr>
      <t>)</t>
    </r>
  </si>
  <si>
    <r>
      <t>Neist Point: SK-70
57°25’21”N 
6°45’12”W  
(</t>
    </r>
    <r>
      <rPr>
        <b/>
        <sz val="11"/>
        <rFont val="Calibri"/>
        <family val="2"/>
        <scheme val="minor"/>
      </rPr>
      <t>Fig. 9c</t>
    </r>
    <r>
      <rPr>
        <sz val="11"/>
        <rFont val="Calibri"/>
        <family val="2"/>
        <scheme val="minor"/>
      </rPr>
      <t>)</t>
    </r>
  </si>
  <si>
    <r>
      <t>Neist Point: Waterfall 
57°25’39”N
6°46’36”W
(</t>
    </r>
    <r>
      <rPr>
        <b/>
        <sz val="11"/>
        <color theme="1"/>
        <rFont val="Calibri"/>
        <family val="2"/>
        <scheme val="minor"/>
      </rPr>
      <t>Fig. 7c</t>
    </r>
    <r>
      <rPr>
        <sz val="11"/>
        <color theme="1"/>
        <rFont val="Calibri"/>
        <family val="2"/>
        <scheme val="minor"/>
      </rPr>
      <t>)</t>
    </r>
  </si>
  <si>
    <r>
      <t>Neist Point: SK-70 
57°25’21”N 
6°45’12”W  
(</t>
    </r>
    <r>
      <rPr>
        <b/>
        <sz val="11"/>
        <color theme="1"/>
        <rFont val="Calibri"/>
        <family val="2"/>
        <scheme val="minor"/>
      </rPr>
      <t>Fig. 9c</t>
    </r>
    <r>
      <rPr>
        <sz val="11"/>
        <color theme="1"/>
        <rFont val="Calibri"/>
        <family val="2"/>
        <scheme val="minor"/>
      </rPr>
      <t>)</t>
    </r>
  </si>
  <si>
    <t>Data for Figure 10e</t>
  </si>
  <si>
    <r>
      <t>(</t>
    </r>
    <r>
      <rPr>
        <b/>
        <sz val="11"/>
        <color theme="1"/>
        <rFont val="Calibri"/>
        <family val="2"/>
        <scheme val="minor"/>
      </rPr>
      <t>Fig. 10e</t>
    </r>
    <r>
      <rPr>
        <sz val="11"/>
        <color theme="1"/>
        <rFont val="Calibri"/>
        <family val="2"/>
        <scheme val="minor"/>
      </rPr>
      <t>)</t>
    </r>
  </si>
  <si>
    <t>Data for Figures 6 &amp; 7</t>
  </si>
  <si>
    <t>Data for Figures 8 &amp; 11</t>
  </si>
  <si>
    <t>Total: 26 Segments Characterised</t>
  </si>
  <si>
    <r>
      <t>Neist Point: SK-1 (under overhang)
57°25’21”N 
6°45’25”W
(</t>
    </r>
    <r>
      <rPr>
        <b/>
        <sz val="11"/>
        <rFont val="Calibri"/>
        <family val="2"/>
        <scheme val="minor"/>
      </rPr>
      <t>E-F: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Fig. 9d</t>
    </r>
    <r>
      <rPr>
        <sz val="11"/>
        <rFont val="Calibri"/>
        <family val="2"/>
        <scheme val="minor"/>
      </rPr>
      <t>)
(</t>
    </r>
    <r>
      <rPr>
        <b/>
        <sz val="11"/>
        <rFont val="Calibri"/>
        <family val="2"/>
        <scheme val="minor"/>
      </rPr>
      <t>F-G: Fig. 9e</t>
    </r>
    <r>
      <rPr>
        <sz val="11"/>
        <rFont val="Calibri"/>
        <family val="2"/>
        <scheme val="minor"/>
      </rPr>
      <t>)
(</t>
    </r>
    <r>
      <rPr>
        <b/>
        <sz val="11"/>
        <rFont val="Calibri"/>
        <family val="2"/>
        <scheme val="minor"/>
      </rPr>
      <t>H-I: Fig. 9f</t>
    </r>
    <r>
      <rPr>
        <sz val="11"/>
        <rFont val="Calibri"/>
        <family val="2"/>
        <scheme val="minor"/>
      </rPr>
      <t>)</t>
    </r>
  </si>
  <si>
    <t xml:space="preserve">Neist Point: SK-1 </t>
  </si>
  <si>
    <t>Neist Point: SK-1 (under overhang)</t>
  </si>
  <si>
    <t>Neist Point:  Waterfall</t>
  </si>
  <si>
    <t>Neist Point: SK-70</t>
  </si>
  <si>
    <t>Neist Point: SK-63 (Bulldozing sills)</t>
  </si>
  <si>
    <t>Neist Point: SK-1 (cliff face)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</si>
</sst>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0"/>
      <name val="Calibri"/>
      <family val="2"/>
    </font>
    <font>
      <b/>
      <vertAlign val="subscript"/>
      <sz val="11"/>
      <color theme="0"/>
      <name val="Calibri"/>
      <family val="2"/>
      <scheme val="minor"/>
    </font>
    <font>
      <b/>
      <sz val="7.7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11"/>
      <color theme="0"/>
      <name val="Calibri"/>
      <family val="2"/>
    </font>
    <font>
      <b/>
      <i/>
      <vertAlign val="subscript"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rgb="FFFF0000"/>
      <name val="Calibri"/>
      <family val="2"/>
    </font>
    <font>
      <sz val="8.8000000000000007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2" borderId="3" xfId="0" applyFont="1" applyFill="1" applyBorder="1"/>
    <xf numFmtId="0" fontId="0" fillId="2" borderId="3" xfId="0" applyFill="1" applyBorder="1" applyAlignment="1">
      <alignment horizontal="center"/>
    </xf>
    <xf numFmtId="164" fontId="0" fillId="2" borderId="2" xfId="0" applyNumberFormat="1" applyFill="1" applyBorder="1"/>
    <xf numFmtId="1" fontId="0" fillId="2" borderId="3" xfId="0" applyNumberFormat="1" applyFill="1" applyBorder="1"/>
    <xf numFmtId="0" fontId="0" fillId="2" borderId="3" xfId="0" applyFill="1" applyBorder="1"/>
    <xf numFmtId="0" fontId="6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7" xfId="0" applyFont="1" applyBorder="1"/>
    <xf numFmtId="0" fontId="2" fillId="2" borderId="4" xfId="0" applyFont="1" applyFill="1" applyBorder="1"/>
    <xf numFmtId="1" fontId="2" fillId="2" borderId="3" xfId="0" applyNumberFormat="1" applyFont="1" applyFill="1" applyBorder="1"/>
    <xf numFmtId="0" fontId="6" fillId="2" borderId="7" xfId="0" applyFont="1" applyFill="1" applyBorder="1"/>
    <xf numFmtId="0" fontId="6" fillId="2" borderId="11" xfId="0" applyFont="1" applyFill="1" applyBorder="1"/>
    <xf numFmtId="0" fontId="2" fillId="0" borderId="0" xfId="0" applyFont="1"/>
    <xf numFmtId="164" fontId="2" fillId="0" borderId="0" xfId="0" applyNumberFormat="1" applyFont="1"/>
    <xf numFmtId="1" fontId="0" fillId="2" borderId="1" xfId="0" applyNumberFormat="1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2" fontId="2" fillId="2" borderId="9" xfId="0" applyNumberFormat="1" applyFont="1" applyFill="1" applyBorder="1"/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0" fillId="0" borderId="0" xfId="0" applyNumberFormat="1"/>
    <xf numFmtId="2" fontId="0" fillId="2" borderId="3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2" borderId="3" xfId="0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/>
    <xf numFmtId="0" fontId="0" fillId="2" borderId="8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1" fontId="0" fillId="2" borderId="5" xfId="0" applyNumberFormat="1" applyFill="1" applyBorder="1"/>
    <xf numFmtId="1" fontId="0" fillId="2" borderId="10" xfId="0" applyNumberFormat="1" applyFill="1" applyBorder="1"/>
    <xf numFmtId="0" fontId="0" fillId="0" borderId="0" xfId="0" applyAlignment="1">
      <alignment vertical="center"/>
    </xf>
    <xf numFmtId="164" fontId="0" fillId="2" borderId="7" xfId="0" applyNumberFormat="1" applyFill="1" applyBorder="1"/>
    <xf numFmtId="0" fontId="0" fillId="2" borderId="7" xfId="0" applyFill="1" applyBorder="1" applyAlignment="1">
      <alignment horizontal="center"/>
    </xf>
    <xf numFmtId="164" fontId="0" fillId="2" borderId="11" xfId="0" applyNumberFormat="1" applyFill="1" applyBorder="1"/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3" fillId="0" borderId="0" xfId="0" applyFont="1" applyAlignment="1">
      <alignment vertical="center" wrapText="1"/>
    </xf>
    <xf numFmtId="0" fontId="2" fillId="0" borderId="0" xfId="0" applyFont="1" applyFill="1"/>
    <xf numFmtId="165" fontId="0" fillId="0" borderId="0" xfId="0" applyNumberFormat="1" applyFill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vertical="center" textRotation="90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1" fontId="0" fillId="0" borderId="0" xfId="0" applyNumberFormat="1" applyFill="1"/>
    <xf numFmtId="166" fontId="0" fillId="0" borderId="0" xfId="0" applyNumberFormat="1" applyFill="1" applyAlignment="1">
      <alignment horizontal="right" vertical="center" wrapText="1" inden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Border="1" applyAlignment="1">
      <alignment horizontal="center"/>
    </xf>
    <xf numFmtId="1" fontId="0" fillId="2" borderId="8" xfId="0" applyNumberFormat="1" applyFill="1" applyBorder="1"/>
    <xf numFmtId="1" fontId="0" fillId="2" borderId="4" xfId="0" applyNumberFormat="1" applyFill="1" applyBorder="1"/>
    <xf numFmtId="1" fontId="6" fillId="2" borderId="8" xfId="0" applyNumberFormat="1" applyFont="1" applyFill="1" applyBorder="1"/>
    <xf numFmtId="1" fontId="6" fillId="2" borderId="4" xfId="0" applyNumberFormat="1" applyFont="1" applyFill="1" applyBorder="1"/>
    <xf numFmtId="1" fontId="2" fillId="2" borderId="4" xfId="0" applyNumberFormat="1" applyFont="1" applyFill="1" applyBorder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vertical="center" wrapText="1"/>
    </xf>
    <xf numFmtId="1" fontId="0" fillId="2" borderId="12" xfId="0" applyNumberFormat="1" applyFill="1" applyBorder="1"/>
    <xf numFmtId="0" fontId="0" fillId="2" borderId="0" xfId="0" applyFill="1" applyBorder="1" applyAlignment="1">
      <alignment horizontal="center" vertical="center"/>
    </xf>
    <xf numFmtId="1" fontId="0" fillId="0" borderId="0" xfId="0" applyNumberFormat="1" applyFill="1" applyBorder="1"/>
    <xf numFmtId="2" fontId="0" fillId="0" borderId="0" xfId="0" applyNumberFormat="1" applyFill="1" applyBorder="1" applyAlignment="1">
      <alignment horizontal="right" vertical="center" wrapText="1" indent="1"/>
    </xf>
    <xf numFmtId="0" fontId="0" fillId="0" borderId="0" xfId="0" applyFill="1" applyBorder="1" applyAlignment="1">
      <alignment horizontal="left" vertical="top"/>
    </xf>
    <xf numFmtId="0" fontId="9" fillId="0" borderId="0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" fontId="0" fillId="2" borderId="3" xfId="0" applyNumberFormat="1" applyFill="1" applyBorder="1" applyAlignment="1">
      <alignment vertical="center"/>
    </xf>
    <xf numFmtId="1" fontId="0" fillId="2" borderId="0" xfId="0" applyNumberFormat="1" applyFill="1" applyBorder="1" applyAlignment="1">
      <alignment vertical="center"/>
    </xf>
    <xf numFmtId="2" fontId="0" fillId="2" borderId="9" xfId="0" applyNumberFormat="1" applyFill="1" applyBorder="1" applyAlignment="1">
      <alignment vertical="center"/>
    </xf>
    <xf numFmtId="2" fontId="0" fillId="2" borderId="4" xfId="0" applyNumberFormat="1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166" fontId="0" fillId="2" borderId="9" xfId="0" applyNumberFormat="1" applyFill="1" applyBorder="1" applyAlignment="1">
      <alignment vertical="center"/>
    </xf>
    <xf numFmtId="166" fontId="0" fillId="2" borderId="4" xfId="0" applyNumberFormat="1" applyFill="1" applyBorder="1" applyAlignment="1">
      <alignment vertical="center"/>
    </xf>
    <xf numFmtId="166" fontId="0" fillId="2" borderId="9" xfId="0" applyNumberFormat="1" applyFill="1" applyBorder="1" applyAlignment="1">
      <alignment vertical="center" wrapText="1"/>
    </xf>
    <xf numFmtId="166" fontId="0" fillId="2" borderId="14" xfId="0" applyNumberFormat="1" applyFill="1" applyBorder="1" applyAlignment="1">
      <alignment vertical="center" wrapText="1"/>
    </xf>
    <xf numFmtId="1" fontId="0" fillId="0" borderId="4" xfId="0" applyNumberFormat="1" applyBorder="1"/>
    <xf numFmtId="2" fontId="0" fillId="2" borderId="13" xfId="0" applyNumberFormat="1" applyFill="1" applyBorder="1" applyAlignment="1">
      <alignment horizontal="center" vertical="center"/>
    </xf>
    <xf numFmtId="2" fontId="2" fillId="2" borderId="0" xfId="0" applyNumberFormat="1" applyFont="1" applyFill="1" applyBorder="1"/>
    <xf numFmtId="0" fontId="0" fillId="2" borderId="8" xfId="0" applyFill="1" applyBorder="1" applyAlignment="1">
      <alignment vertical="center"/>
    </xf>
    <xf numFmtId="0" fontId="6" fillId="2" borderId="8" xfId="0" applyFont="1" applyFill="1" applyBorder="1"/>
    <xf numFmtId="0" fontId="6" fillId="2" borderId="4" xfId="0" applyFont="1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2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0" fillId="0" borderId="0" xfId="0" applyFont="1"/>
    <xf numFmtId="0" fontId="0" fillId="0" borderId="0" xfId="0" applyFont="1" applyFill="1" applyBorder="1" applyAlignment="1"/>
    <xf numFmtId="0" fontId="0" fillId="0" borderId="0" xfId="0" applyFont="1" applyFill="1"/>
    <xf numFmtId="0" fontId="6" fillId="2" borderId="5" xfId="0" applyFont="1" applyFill="1" applyBorder="1" applyAlignment="1">
      <alignment horizontal="center" vertical="center"/>
    </xf>
    <xf numFmtId="1" fontId="6" fillId="2" borderId="7" xfId="0" applyNumberFormat="1" applyFont="1" applyFill="1" applyBorder="1"/>
    <xf numFmtId="0" fontId="6" fillId="2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1" fontId="6" fillId="2" borderId="11" xfId="0" applyNumberFormat="1" applyFont="1" applyFill="1" applyBorder="1"/>
    <xf numFmtId="0" fontId="6" fillId="2" borderId="7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 applyAlignment="1"/>
    <xf numFmtId="0" fontId="6" fillId="2" borderId="10" xfId="0" applyFont="1" applyFill="1" applyBorder="1" applyAlignment="1">
      <alignment horizontal="left" vertical="center" wrapText="1"/>
    </xf>
    <xf numFmtId="2" fontId="0" fillId="2" borderId="6" xfId="0" applyNumberFormat="1" applyFill="1" applyBorder="1" applyAlignment="1">
      <alignment vertical="center"/>
    </xf>
    <xf numFmtId="2" fontId="0" fillId="2" borderId="8" xfId="0" applyNumberFormat="1" applyFill="1" applyBorder="1" applyAlignment="1">
      <alignment vertical="center"/>
    </xf>
    <xf numFmtId="2" fontId="0" fillId="2" borderId="0" xfId="0" applyNumberFormat="1" applyFill="1" applyBorder="1" applyAlignment="1">
      <alignment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6" fillId="2" borderId="8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1" fontId="6" fillId="2" borderId="2" xfId="0" applyNumberFormat="1" applyFont="1" applyFill="1" applyBorder="1"/>
    <xf numFmtId="1" fontId="6" fillId="2" borderId="5" xfId="0" applyNumberFormat="1" applyFont="1" applyFill="1" applyBorder="1"/>
    <xf numFmtId="1" fontId="6" fillId="0" borderId="10" xfId="0" applyNumberFormat="1" applyFont="1" applyBorder="1"/>
    <xf numFmtId="1" fontId="6" fillId="0" borderId="4" xfId="0" applyNumberFormat="1" applyFont="1" applyBorder="1"/>
    <xf numFmtId="2" fontId="6" fillId="2" borderId="8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/>
    </xf>
    <xf numFmtId="164" fontId="0" fillId="2" borderId="8" xfId="0" applyNumberFormat="1" applyFill="1" applyBorder="1" applyAlignment="1">
      <alignment horizontal="right" vertical="center"/>
    </xf>
    <xf numFmtId="164" fontId="0" fillId="2" borderId="4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vertical="top"/>
    </xf>
    <xf numFmtId="0" fontId="0" fillId="2" borderId="11" xfId="0" applyFill="1" applyBorder="1" applyAlignment="1">
      <alignment vertical="top" wrapText="1"/>
    </xf>
    <xf numFmtId="0" fontId="11" fillId="2" borderId="11" xfId="0" applyFont="1" applyFill="1" applyBorder="1" applyAlignment="1">
      <alignment vertical="top"/>
    </xf>
    <xf numFmtId="0" fontId="6" fillId="2" borderId="4" xfId="0" applyFont="1" applyFill="1" applyBorder="1" applyAlignment="1"/>
    <xf numFmtId="0" fontId="6" fillId="0" borderId="11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vertical="center" wrapText="1"/>
    </xf>
    <xf numFmtId="1" fontId="0" fillId="4" borderId="8" xfId="0" applyNumberFormat="1" applyFill="1" applyBorder="1"/>
    <xf numFmtId="2" fontId="0" fillId="4" borderId="6" xfId="0" applyNumberFormat="1" applyFill="1" applyBorder="1" applyAlignment="1">
      <alignment vertical="center"/>
    </xf>
    <xf numFmtId="2" fontId="0" fillId="4" borderId="8" xfId="0" applyNumberFormat="1" applyFill="1" applyBorder="1" applyAlignment="1">
      <alignment vertic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/>
    <xf numFmtId="0" fontId="0" fillId="4" borderId="4" xfId="0" applyFill="1" applyBorder="1" applyAlignment="1">
      <alignment horizontal="center"/>
    </xf>
    <xf numFmtId="1" fontId="0" fillId="4" borderId="4" xfId="0" applyNumberFormat="1" applyFill="1" applyBorder="1"/>
    <xf numFmtId="2" fontId="0" fillId="4" borderId="9" xfId="0" applyNumberFormat="1" applyFill="1" applyBorder="1" applyAlignment="1">
      <alignment vertical="center"/>
    </xf>
    <xf numFmtId="2" fontId="0" fillId="4" borderId="4" xfId="0" applyNumberFormat="1" applyFill="1" applyBorder="1" applyAlignment="1">
      <alignment vertical="center"/>
    </xf>
    <xf numFmtId="0" fontId="0" fillId="4" borderId="9" xfId="0" applyFill="1" applyBorder="1" applyAlignment="1">
      <alignment horizontal="center"/>
    </xf>
    <xf numFmtId="0" fontId="0" fillId="4" borderId="4" xfId="0" applyFill="1" applyBorder="1"/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vertical="center" wrapText="1"/>
    </xf>
    <xf numFmtId="1" fontId="0" fillId="4" borderId="3" xfId="0" applyNumberFormat="1" applyFill="1" applyBorder="1"/>
    <xf numFmtId="2" fontId="0" fillId="4" borderId="0" xfId="0" applyNumberFormat="1" applyFill="1" applyBorder="1" applyAlignment="1">
      <alignment vertical="center"/>
    </xf>
    <xf numFmtId="2" fontId="0" fillId="4" borderId="3" xfId="0" applyNumberFormat="1" applyFill="1" applyBorder="1" applyAlignment="1">
      <alignment vertical="center"/>
    </xf>
    <xf numFmtId="164" fontId="0" fillId="4" borderId="2" xfId="0" applyNumberFormat="1" applyFill="1" applyBorder="1"/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164" fontId="0" fillId="4" borderId="7" xfId="0" applyNumberFormat="1" applyFill="1" applyBorder="1"/>
    <xf numFmtId="164" fontId="0" fillId="4" borderId="11" xfId="0" applyNumberFormat="1" applyFill="1" applyBorder="1"/>
    <xf numFmtId="0" fontId="6" fillId="4" borderId="8" xfId="0" applyFont="1" applyFill="1" applyBorder="1"/>
    <xf numFmtId="0" fontId="6" fillId="4" borderId="2" xfId="0" applyFont="1" applyFill="1" applyBorder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/>
    <xf numFmtId="0" fontId="6" fillId="4" borderId="0" xfId="0" applyFon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164" fontId="0" fillId="4" borderId="4" xfId="0" applyNumberFormat="1" applyFill="1" applyBorder="1" applyAlignment="1">
      <alignment horizontal="right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/>
    <xf numFmtId="1" fontId="0" fillId="4" borderId="6" xfId="0" applyNumberFormat="1" applyFill="1" applyBorder="1"/>
    <xf numFmtId="166" fontId="0" fillId="4" borderId="6" xfId="0" applyNumberFormat="1" applyFill="1" applyBorder="1"/>
    <xf numFmtId="166" fontId="0" fillId="4" borderId="8" xfId="0" applyNumberFormat="1" applyFill="1" applyBorder="1"/>
    <xf numFmtId="0" fontId="0" fillId="4" borderId="10" xfId="0" applyFill="1" applyBorder="1" applyAlignment="1">
      <alignment horizontal="center"/>
    </xf>
    <xf numFmtId="0" fontId="0" fillId="4" borderId="10" xfId="0" applyFill="1" applyBorder="1" applyAlignment="1">
      <alignment vertical="center" wrapText="1"/>
    </xf>
    <xf numFmtId="1" fontId="0" fillId="4" borderId="9" xfId="0" applyNumberFormat="1" applyFill="1" applyBorder="1"/>
    <xf numFmtId="166" fontId="0" fillId="4" borderId="9" xfId="0" applyNumberFormat="1" applyFill="1" applyBorder="1"/>
    <xf numFmtId="166" fontId="0" fillId="4" borderId="4" xfId="0" applyNumberFormat="1" applyFill="1" applyBorder="1"/>
    <xf numFmtId="0" fontId="0" fillId="4" borderId="0" xfId="0" applyFill="1" applyAlignment="1">
      <alignment vertical="center" wrapText="1"/>
    </xf>
    <xf numFmtId="1" fontId="0" fillId="4" borderId="0" xfId="0" applyNumberFormat="1" applyFill="1"/>
    <xf numFmtId="166" fontId="0" fillId="4" borderId="0" xfId="0" applyNumberFormat="1" applyFill="1"/>
    <xf numFmtId="166" fontId="0" fillId="4" borderId="3" xfId="0" applyNumberFormat="1" applyFill="1" applyBorder="1"/>
    <xf numFmtId="0" fontId="0" fillId="4" borderId="6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5" xfId="0" applyFill="1" applyBorder="1" applyAlignment="1">
      <alignment horizontal="center"/>
    </xf>
    <xf numFmtId="0" fontId="6" fillId="4" borderId="5" xfId="0" applyFont="1" applyFill="1" applyBorder="1" applyAlignment="1">
      <alignment vertical="center" wrapText="1"/>
    </xf>
    <xf numFmtId="1" fontId="6" fillId="4" borderId="0" xfId="0" applyNumberFormat="1" applyFont="1" applyFill="1"/>
    <xf numFmtId="166" fontId="6" fillId="4" borderId="0" xfId="0" applyNumberFormat="1" applyFont="1" applyFill="1"/>
    <xf numFmtId="166" fontId="6" fillId="4" borderId="3" xfId="0" applyNumberFormat="1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/>
    <xf numFmtId="1" fontId="6" fillId="4" borderId="6" xfId="0" applyNumberFormat="1" applyFont="1" applyFill="1" applyBorder="1"/>
    <xf numFmtId="166" fontId="6" fillId="4" borderId="6" xfId="0" applyNumberFormat="1" applyFont="1" applyFill="1" applyBorder="1"/>
    <xf numFmtId="166" fontId="6" fillId="4" borderId="8" xfId="0" applyNumberFormat="1" applyFont="1" applyFill="1" applyBorder="1"/>
    <xf numFmtId="0" fontId="6" fillId="4" borderId="1" xfId="0" applyFont="1" applyFill="1" applyBorder="1" applyAlignment="1">
      <alignment vertical="center" wrapText="1"/>
    </xf>
    <xf numFmtId="1" fontId="6" fillId="4" borderId="4" xfId="0" applyNumberFormat="1" applyFont="1" applyFill="1" applyBorder="1"/>
    <xf numFmtId="1" fontId="6" fillId="4" borderId="9" xfId="0" applyNumberFormat="1" applyFont="1" applyFill="1" applyBorder="1"/>
    <xf numFmtId="166" fontId="6" fillId="4" borderId="9" xfId="0" applyNumberFormat="1" applyFont="1" applyFill="1" applyBorder="1"/>
    <xf numFmtId="0" fontId="0" fillId="4" borderId="6" xfId="0" applyFill="1" applyBorder="1"/>
    <xf numFmtId="0" fontId="0" fillId="4" borderId="9" xfId="0" applyFill="1" applyBorder="1" applyAlignment="1">
      <alignment vertical="center" wrapText="1"/>
    </xf>
    <xf numFmtId="0" fontId="0" fillId="4" borderId="8" xfId="0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166" fontId="0" fillId="4" borderId="14" xfId="0" applyNumberFormat="1" applyFill="1" applyBorder="1" applyAlignment="1">
      <alignment vertical="center" wrapText="1"/>
    </xf>
    <xf numFmtId="0" fontId="2" fillId="4" borderId="12" xfId="0" applyFont="1" applyFill="1" applyBorder="1" applyAlignment="1">
      <alignment horizontal="left" vertical="top"/>
    </xf>
    <xf numFmtId="166" fontId="0" fillId="4" borderId="9" xfId="0" applyNumberForma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4" xfId="0" applyFont="1" applyFill="1" applyBorder="1"/>
    <xf numFmtId="0" fontId="6" fillId="4" borderId="8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/>
    <xf numFmtId="0" fontId="9" fillId="0" borderId="0" xfId="0" applyFont="1"/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0" fillId="2" borderId="14" xfId="0" applyNumberFormat="1" applyFill="1" applyBorder="1" applyAlignment="1">
      <alignment vertical="center"/>
    </xf>
    <xf numFmtId="166" fontId="0" fillId="2" borderId="14" xfId="0" applyNumberFormat="1" applyFill="1" applyBorder="1" applyAlignment="1">
      <alignment horizontal="right" vertical="center" wrapText="1"/>
    </xf>
    <xf numFmtId="166" fontId="0" fillId="2" borderId="12" xfId="0" applyNumberFormat="1" applyFill="1" applyBorder="1" applyAlignment="1">
      <alignment vertical="center"/>
    </xf>
    <xf numFmtId="1" fontId="0" fillId="2" borderId="9" xfId="0" applyNumberFormat="1" applyFill="1" applyBorder="1" applyAlignment="1">
      <alignment vertical="center"/>
    </xf>
    <xf numFmtId="1" fontId="0" fillId="2" borderId="12" xfId="0" applyNumberFormat="1" applyFill="1" applyBorder="1" applyAlignment="1">
      <alignment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1" fontId="2" fillId="4" borderId="12" xfId="0" applyNumberFormat="1" applyFont="1" applyFill="1" applyBorder="1" applyAlignment="1">
      <alignment vertical="center"/>
    </xf>
    <xf numFmtId="1" fontId="0" fillId="4" borderId="14" xfId="0" applyNumberFormat="1" applyFill="1" applyBorder="1" applyAlignment="1">
      <alignment vertical="center"/>
    </xf>
    <xf numFmtId="166" fontId="0" fillId="4" borderId="12" xfId="0" applyNumberFormat="1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1" fontId="2" fillId="4" borderId="4" xfId="0" applyNumberFormat="1" applyFont="1" applyFill="1" applyBorder="1" applyAlignment="1">
      <alignment vertical="center"/>
    </xf>
    <xf numFmtId="1" fontId="0" fillId="4" borderId="9" xfId="0" applyNumberFormat="1" applyFill="1" applyBorder="1" applyAlignment="1">
      <alignment vertical="center"/>
    </xf>
    <xf numFmtId="166" fontId="0" fillId="4" borderId="4" xfId="0" applyNumberForma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1" fontId="2" fillId="2" borderId="12" xfId="0" applyNumberFormat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" fontId="6" fillId="2" borderId="4" xfId="0" applyNumberFormat="1" applyFont="1" applyFill="1" applyBorder="1" applyAlignment="1">
      <alignment vertical="center"/>
    </xf>
    <xf numFmtId="0" fontId="0" fillId="2" borderId="12" xfId="0" applyFill="1" applyBorder="1"/>
    <xf numFmtId="2" fontId="6" fillId="2" borderId="9" xfId="0" applyNumberFormat="1" applyFont="1" applyFill="1" applyBorder="1" applyAlignment="1">
      <alignment vertical="center"/>
    </xf>
    <xf numFmtId="2" fontId="6" fillId="2" borderId="4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1" fontId="6" fillId="2" borderId="8" xfId="0" applyNumberFormat="1" applyFont="1" applyFill="1" applyBorder="1" applyAlignment="1">
      <alignment vertical="center"/>
    </xf>
    <xf numFmtId="2" fontId="6" fillId="2" borderId="6" xfId="0" applyNumberFormat="1" applyFont="1" applyFill="1" applyBorder="1" applyAlignment="1">
      <alignment vertical="center"/>
    </xf>
    <xf numFmtId="2" fontId="6" fillId="2" borderId="8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1" fontId="0" fillId="4" borderId="4" xfId="0" applyNumberFormat="1" applyFill="1" applyBorder="1" applyAlignment="1">
      <alignment vertical="center"/>
    </xf>
    <xf numFmtId="2" fontId="2" fillId="4" borderId="4" xfId="0" applyNumberFormat="1" applyFont="1" applyFill="1" applyBorder="1" applyAlignment="1">
      <alignment vertical="center"/>
    </xf>
    <xf numFmtId="1" fontId="6" fillId="4" borderId="4" xfId="0" applyNumberFormat="1" applyFont="1" applyFill="1" applyBorder="1" applyAlignment="1">
      <alignment vertical="center"/>
    </xf>
    <xf numFmtId="0" fontId="3" fillId="2" borderId="12" xfId="0" applyFont="1" applyFill="1" applyBorder="1"/>
    <xf numFmtId="0" fontId="0" fillId="6" borderId="3" xfId="0" applyFill="1" applyBorder="1"/>
    <xf numFmtId="1" fontId="0" fillId="6" borderId="3" xfId="0" applyNumberFormat="1" applyFill="1" applyBorder="1"/>
    <xf numFmtId="2" fontId="6" fillId="2" borderId="0" xfId="0" applyNumberFormat="1" applyFont="1" applyFill="1" applyBorder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1" fontId="6" fillId="2" borderId="3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2" fontId="6" fillId="4" borderId="8" xfId="0" applyNumberFormat="1" applyFont="1" applyFill="1" applyBorder="1" applyAlignment="1">
      <alignment horizontal="right" vertical="center"/>
    </xf>
    <xf numFmtId="2" fontId="6" fillId="4" borderId="4" xfId="0" applyNumberFormat="1" applyFont="1" applyFill="1" applyBorder="1" applyAlignment="1">
      <alignment horizontal="right" vertical="center"/>
    </xf>
    <xf numFmtId="2" fontId="6" fillId="4" borderId="8" xfId="0" applyNumberFormat="1" applyFont="1" applyFill="1" applyBorder="1" applyAlignment="1">
      <alignment vertical="center"/>
    </xf>
    <xf numFmtId="2" fontId="6" fillId="4" borderId="4" xfId="0" applyNumberFormat="1" applyFont="1" applyFill="1" applyBorder="1" applyAlignment="1">
      <alignment vertical="center"/>
    </xf>
    <xf numFmtId="1" fontId="6" fillId="4" borderId="8" xfId="0" applyNumberFormat="1" applyFont="1" applyFill="1" applyBorder="1" applyAlignment="1">
      <alignment vertical="center"/>
    </xf>
    <xf numFmtId="0" fontId="6" fillId="4" borderId="8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1" fontId="2" fillId="4" borderId="8" xfId="0" applyNumberFormat="1" applyFont="1" applyFill="1" applyBorder="1" applyAlignment="1">
      <alignment vertical="center"/>
    </xf>
    <xf numFmtId="1" fontId="0" fillId="4" borderId="8" xfId="0" applyNumberFormat="1" applyFill="1" applyBorder="1" applyAlignment="1">
      <alignment vertical="center"/>
    </xf>
    <xf numFmtId="2" fontId="2" fillId="4" borderId="8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right"/>
    </xf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9" fillId="0" borderId="0" xfId="0" applyFont="1" applyAlignment="1">
      <alignment horizontal="left"/>
    </xf>
    <xf numFmtId="0" fontId="6" fillId="4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2" fontId="0" fillId="2" borderId="12" xfId="0" applyNumberFormat="1" applyFill="1" applyBorder="1" applyAlignment="1">
      <alignment vertical="center"/>
    </xf>
    <xf numFmtId="2" fontId="0" fillId="4" borderId="12" xfId="0" applyNumberFormat="1" applyFill="1" applyBorder="1" applyAlignment="1">
      <alignment vertical="center"/>
    </xf>
    <xf numFmtId="2" fontId="0" fillId="4" borderId="8" xfId="0" applyNumberFormat="1" applyFill="1" applyBorder="1"/>
    <xf numFmtId="2" fontId="0" fillId="4" borderId="4" xfId="0" applyNumberFormat="1" applyFill="1" applyBorder="1"/>
    <xf numFmtId="2" fontId="0" fillId="4" borderId="3" xfId="0" applyNumberFormat="1" applyFill="1" applyBorder="1"/>
    <xf numFmtId="2" fontId="6" fillId="4" borderId="3" xfId="0" applyNumberFormat="1" applyFont="1" applyFill="1" applyBorder="1"/>
    <xf numFmtId="2" fontId="6" fillId="4" borderId="8" xfId="0" applyNumberFormat="1" applyFont="1" applyFill="1" applyBorder="1"/>
    <xf numFmtId="2" fontId="6" fillId="4" borderId="4" xfId="0" applyNumberFormat="1" applyFont="1" applyFill="1" applyBorder="1"/>
    <xf numFmtId="2" fontId="2" fillId="2" borderId="12" xfId="0" applyNumberFormat="1" applyFont="1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1" fontId="6" fillId="4" borderId="3" xfId="0" applyNumberFormat="1" applyFont="1" applyFill="1" applyBorder="1"/>
    <xf numFmtId="2" fontId="6" fillId="4" borderId="0" xfId="0" applyNumberFormat="1" applyFont="1" applyFill="1" applyBorder="1"/>
    <xf numFmtId="2" fontId="6" fillId="4" borderId="3" xfId="0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0" fillId="7" borderId="3" xfId="0" applyFill="1" applyBorder="1"/>
    <xf numFmtId="0" fontId="0" fillId="4" borderId="14" xfId="0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/>
    <xf numFmtId="1" fontId="0" fillId="0" borderId="8" xfId="0" applyNumberFormat="1" applyFill="1" applyBorder="1"/>
    <xf numFmtId="1" fontId="0" fillId="0" borderId="6" xfId="0" applyNumberFormat="1" applyFill="1" applyBorder="1"/>
    <xf numFmtId="2" fontId="0" fillId="0" borderId="8" xfId="0" applyNumberFormat="1" applyFill="1" applyBorder="1"/>
    <xf numFmtId="166" fontId="0" fillId="0" borderId="6" xfId="0" applyNumberFormat="1" applyFill="1" applyBorder="1"/>
    <xf numFmtId="166" fontId="0" fillId="0" borderId="8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1" xfId="0" applyFill="1" applyBorder="1"/>
    <xf numFmtId="1" fontId="0" fillId="0" borderId="4" xfId="0" applyNumberFormat="1" applyFill="1" applyBorder="1"/>
    <xf numFmtId="1" fontId="0" fillId="0" borderId="9" xfId="0" applyNumberFormat="1" applyFill="1" applyBorder="1"/>
    <xf numFmtId="2" fontId="0" fillId="0" borderId="4" xfId="0" applyNumberFormat="1" applyFill="1" applyBorder="1"/>
    <xf numFmtId="166" fontId="0" fillId="0" borderId="9" xfId="0" applyNumberFormat="1" applyFill="1" applyBorder="1"/>
    <xf numFmtId="166" fontId="0" fillId="0" borderId="4" xfId="0" applyNumberFormat="1" applyFill="1" applyBorder="1"/>
    <xf numFmtId="1" fontId="0" fillId="0" borderId="3" xfId="0" applyNumberFormat="1" applyFill="1" applyBorder="1"/>
    <xf numFmtId="2" fontId="0" fillId="0" borderId="3" xfId="0" applyNumberFormat="1" applyFill="1" applyBorder="1"/>
    <xf numFmtId="166" fontId="0" fillId="0" borderId="0" xfId="0" applyNumberFormat="1" applyFill="1"/>
    <xf numFmtId="166" fontId="0" fillId="0" borderId="3" xfId="0" applyNumberFormat="1" applyFill="1" applyBorder="1"/>
    <xf numFmtId="0" fontId="0" fillId="0" borderId="6" xfId="0" applyFill="1" applyBorder="1"/>
    <xf numFmtId="0" fontId="0" fillId="0" borderId="9" xfId="0" applyFill="1" applyBorder="1"/>
    <xf numFmtId="0" fontId="0" fillId="4" borderId="12" xfId="0" applyFill="1" applyBorder="1" applyAlignment="1">
      <alignment horizontal="center" vertical="center" wrapText="1"/>
    </xf>
    <xf numFmtId="1" fontId="6" fillId="4" borderId="12" xfId="0" applyNumberFormat="1" applyFont="1" applyFill="1" applyBorder="1" applyAlignment="1">
      <alignment vertical="center"/>
    </xf>
    <xf numFmtId="166" fontId="0" fillId="4" borderId="14" xfId="0" applyNumberFormat="1" applyFill="1" applyBorder="1" applyAlignment="1">
      <alignment horizontal="right" vertical="center" wrapText="1"/>
    </xf>
    <xf numFmtId="166" fontId="0" fillId="4" borderId="9" xfId="0" applyNumberFormat="1" applyFill="1" applyBorder="1" applyAlignment="1">
      <alignment horizontal="right" vertical="center" wrapText="1"/>
    </xf>
    <xf numFmtId="2" fontId="6" fillId="2" borderId="6" xfId="0" applyNumberFormat="1" applyFont="1" applyFill="1" applyBorder="1"/>
    <xf numFmtId="164" fontId="0" fillId="2" borderId="6" xfId="0" applyNumberFormat="1" applyFill="1" applyBorder="1"/>
    <xf numFmtId="2" fontId="6" fillId="2" borderId="9" xfId="0" applyNumberFormat="1" applyFont="1" applyFill="1" applyBorder="1"/>
    <xf numFmtId="164" fontId="0" fillId="2" borderId="9" xfId="0" applyNumberFormat="1" applyFill="1" applyBorder="1"/>
    <xf numFmtId="164" fontId="0" fillId="4" borderId="8" xfId="0" applyNumberFormat="1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164" fontId="0" fillId="4" borderId="4" xfId="0" applyNumberFormat="1" applyFill="1" applyBorder="1" applyAlignment="1">
      <alignment vertical="center"/>
    </xf>
    <xf numFmtId="0" fontId="0" fillId="4" borderId="11" xfId="0" applyFill="1" applyBorder="1" applyAlignment="1">
      <alignment horizontal="center"/>
    </xf>
    <xf numFmtId="1" fontId="2" fillId="4" borderId="1" xfId="0" applyNumberFormat="1" applyFont="1" applyFill="1" applyBorder="1"/>
    <xf numFmtId="0" fontId="0" fillId="4" borderId="0" xfId="0" applyFill="1" applyAlignment="1">
      <alignment horizontal="center"/>
    </xf>
    <xf numFmtId="1" fontId="2" fillId="4" borderId="5" xfId="0" applyNumberFormat="1" applyFont="1" applyFill="1" applyBorder="1"/>
    <xf numFmtId="0" fontId="0" fillId="4" borderId="4" xfId="0" applyFill="1" applyBorder="1" applyAlignment="1">
      <alignment vertical="center" wrapText="1"/>
    </xf>
    <xf numFmtId="1" fontId="2" fillId="4" borderId="10" xfId="0" applyNumberFormat="1" applyFont="1" applyFill="1" applyBorder="1"/>
    <xf numFmtId="0" fontId="6" fillId="4" borderId="10" xfId="0" applyFont="1" applyFill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0" fillId="4" borderId="8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2" borderId="8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top"/>
    </xf>
    <xf numFmtId="0" fontId="1" fillId="5" borderId="15" xfId="0" applyFont="1" applyFill="1" applyBorder="1" applyAlignment="1">
      <alignment horizontal="center" vertical="top"/>
    </xf>
    <xf numFmtId="0" fontId="0" fillId="4" borderId="4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2" borderId="8" xfId="0" quotePrefix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8" xfId="0" quotePrefix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4" borderId="7" xfId="0" quotePrefix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2" borderId="7" xfId="0" quotePrefix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number of segments identified in each hosting lithology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'HR Litholgy'!$E$16:$E$19</c:f>
              <c:strCache>
                <c:ptCount val="4"/>
                <c:pt idx="0">
                  <c:v>mst</c:v>
                </c:pt>
                <c:pt idx="1">
                  <c:v>sst</c:v>
                </c:pt>
                <c:pt idx="2">
                  <c:v>lst</c:v>
                </c:pt>
                <c:pt idx="3">
                  <c:v>interbedded</c:v>
                </c:pt>
              </c:strCache>
            </c:strRef>
          </c:cat>
          <c:val>
            <c:numRef>
              <c:f>'HR Litholgy'!$F$16:$F$19</c:f>
              <c:numCache>
                <c:formatCode>General</c:formatCode>
                <c:ptCount val="4"/>
                <c:pt idx="0">
                  <c:v>18</c:v>
                </c:pt>
                <c:pt idx="1">
                  <c:v>13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9-424F-804F-9FD6FE84F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0041263"/>
        <c:axId val="508730031"/>
      </c:barChart>
      <c:catAx>
        <c:axId val="59004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730031"/>
        <c:crosses val="autoZero"/>
        <c:auto val="1"/>
        <c:lblAlgn val="ctr"/>
        <c:lblOffset val="100"/>
        <c:noMultiLvlLbl val="0"/>
      </c:catAx>
      <c:valAx>
        <c:axId val="50873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04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482600</xdr:colOff>
      <xdr:row>1</xdr:row>
      <xdr:rowOff>12700</xdr:rowOff>
    </xdr:from>
    <xdr:to>
      <xdr:col>9</xdr:col>
      <xdr:colOff>749300</xdr:colOff>
      <xdr:row>7</xdr:row>
      <xdr:rowOff>177800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426795-46AD-694D-9219-A256C7B2EAF5}"/>
            </a:ext>
          </a:extLst>
        </xdr:cNvPr>
        <xdr:cNvSpPr txBox="1"/>
      </xdr:nvSpPr>
      <xdr:spPr>
        <a:xfrm>
          <a:off x="482600" y="203200"/>
          <a:ext cx="7696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file appears alongside the article:</a:t>
          </a:r>
        </a:p>
        <a:p>
          <a:endParaRPr lang="en-US" sz="1100"/>
        </a:p>
        <a:p>
          <a:r>
            <a:rPr lang="en-US" sz="1100" baseline="0"/>
            <a:t>Stephens, T. L., Walker, R. J., Healy, D., and Bubeck, A. (2021) "</a:t>
          </a:r>
          <a:r>
            <a:rPr lang="en-US" sz="1100"/>
            <a:t>Segment tip geometry of sheet intrusions, II:</a:t>
          </a:r>
          <a:r>
            <a:rPr lang="en-US" sz="1100" baseline="0"/>
            <a:t> </a:t>
          </a:r>
          <a:r>
            <a:rPr lang="en-US" sz="1100"/>
            <a:t>Field observations of tip geometries and a model for evolving emplacement mechanisms", </a:t>
          </a:r>
          <a:r>
            <a:rPr lang="en-US" sz="1100" i="1"/>
            <a:t>Volcanica</a:t>
          </a:r>
          <a:r>
            <a:rPr lang="en-US" sz="1100"/>
            <a:t>, 4(2),</a:t>
          </a:r>
          <a:r>
            <a:rPr lang="en-US" sz="1100" baseline="0"/>
            <a:t> pp. 203-225. doi: https://doi.org/10.30909/vol.04.02.203225.</a:t>
          </a:r>
        </a:p>
        <a:p>
          <a:endParaRPr lang="en-US" sz="1100" baseline="0"/>
        </a:p>
        <a:p>
          <a:r>
            <a:rPr lang="en-US" sz="1100" baseline="0"/>
            <a:t>Stephens et al. [2021] should be cited if these tables are used independently of the original article.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40412</xdr:colOff>
      <xdr:row>10</xdr:row>
      <xdr:rowOff>35240</xdr:rowOff>
    </xdr:from>
    <xdr:to>
      <xdr:col>15</xdr:col>
      <xdr:colOff>193698</xdr:colOff>
      <xdr:row>30</xdr:row>
      <xdr:rowOff>146275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3F3D66-BAC6-48C9-9C86-DB92DA2DC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9526</xdr:colOff>
      <xdr:row>22</xdr:row>
      <xdr:rowOff>9525</xdr:rowOff>
    </xdr:from>
    <xdr:to>
      <xdr:col>24</xdr:col>
      <xdr:colOff>0</xdr:colOff>
      <xdr:row>34</xdr:row>
      <xdr:rowOff>167640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155D014-E0F1-4150-B87E-4C6EDDE01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01801" y="5715000"/>
          <a:ext cx="7353299" cy="23622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11</xdr:col>
      <xdr:colOff>493391</xdr:colOff>
      <xdr:row>9</xdr:row>
      <xdr:rowOff>204131</xdr:rowOff>
    </xdr:from>
    <xdr:to>
      <xdr:col>23</xdr:col>
      <xdr:colOff>254317</xdr:colOff>
      <xdr:row>16</xdr:row>
      <xdr:rowOff>133802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DE4C7D0E-996A-400C-A584-9C12E359F4A5}"/>
            </a:ext>
          </a:extLst>
        </xdr:cNvPr>
        <xdr:cNvGrpSpPr/>
      </xdr:nvGrpSpPr>
      <xdr:grpSpPr>
        <a:xfrm>
          <a:off x="15781016" y="2617131"/>
          <a:ext cx="7841301" cy="2310921"/>
          <a:chOff x="14239937" y="2077235"/>
          <a:chExt cx="7096538" cy="2148506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DE0CB1C1-96F5-40F0-BEA2-1BEE8B32A8CB}"/>
              </a:ext>
            </a:extLst>
          </xdr:cNvPr>
          <xdr:cNvGrpSpPr/>
        </xdr:nvGrpSpPr>
        <xdr:grpSpPr>
          <a:xfrm>
            <a:off x="14239937" y="2077235"/>
            <a:ext cx="7096538" cy="1639773"/>
            <a:chOff x="14151178" y="1183717"/>
            <a:chExt cx="9148740" cy="1678677"/>
          </a:xfrm>
        </xdr:grpSpPr>
        <xdr:sp macro="" textlink="">
          <xdr:nvSpPr>
            <xdr:cNvPr id="2" name="Oval 1">
              <a:extLst>
                <a:ext uri="{FF2B5EF4-FFF2-40B4-BE49-F238E27FC236}">
                  <a16:creationId xmlns:a16="http://schemas.microsoft.com/office/drawing/2014/main" id="{71944D2A-33E3-4D05-AF6A-81AA1AFE216A}"/>
                </a:ext>
              </a:extLst>
            </xdr:cNvPr>
            <xdr:cNvSpPr/>
          </xdr:nvSpPr>
          <xdr:spPr>
            <a:xfrm>
              <a:off x="14785657" y="1709398"/>
              <a:ext cx="2534535" cy="421005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3" name="Oval 2">
              <a:extLst>
                <a:ext uri="{FF2B5EF4-FFF2-40B4-BE49-F238E27FC236}">
                  <a16:creationId xmlns:a16="http://schemas.microsoft.com/office/drawing/2014/main" id="{3FCAE28C-B834-42DD-9E6C-84F565EC3EC3}"/>
                </a:ext>
              </a:extLst>
            </xdr:cNvPr>
            <xdr:cNvSpPr/>
          </xdr:nvSpPr>
          <xdr:spPr>
            <a:xfrm>
              <a:off x="17667378" y="2284708"/>
              <a:ext cx="2537732" cy="415697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459CAB6-0AB7-4BDB-A82C-D73B6AEB5559}"/>
                </a:ext>
              </a:extLst>
            </xdr:cNvPr>
            <xdr:cNvSpPr txBox="1"/>
          </xdr:nvSpPr>
          <xdr:spPr>
            <a:xfrm>
              <a:off x="15834838" y="1672628"/>
              <a:ext cx="525167" cy="5753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800" b="1">
                  <a:solidFill>
                    <a:schemeClr val="bg1"/>
                  </a:solidFill>
                </a:rPr>
                <a:t>A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4354A2D-6E31-42B4-8C61-07A4815FE0DB}"/>
                </a:ext>
              </a:extLst>
            </xdr:cNvPr>
            <xdr:cNvSpPr txBox="1"/>
          </xdr:nvSpPr>
          <xdr:spPr>
            <a:xfrm>
              <a:off x="18771755" y="2296203"/>
              <a:ext cx="528363" cy="5661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800" b="1">
                  <a:solidFill>
                    <a:schemeClr val="bg1"/>
                  </a:solidFill>
                </a:rPr>
                <a:t>B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CDCB4F2-FF98-4939-A289-497AB5172526}"/>
                </a:ext>
              </a:extLst>
            </xdr:cNvPr>
            <xdr:cNvSpPr txBox="1"/>
          </xdr:nvSpPr>
          <xdr:spPr>
            <a:xfrm>
              <a:off x="14151178" y="1238478"/>
              <a:ext cx="1334279" cy="57911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GB" sz="1400">
                  <a:solidFill>
                    <a:sysClr val="windowText" lastClr="000000"/>
                  </a:solidFill>
                </a:rPr>
                <a:t>tip </a:t>
              </a:r>
            </a:p>
            <a:p>
              <a:pPr algn="ctr"/>
              <a:r>
                <a:rPr lang="en-GB" sz="1400">
                  <a:solidFill>
                    <a:sysClr val="windowText" lastClr="000000"/>
                  </a:solidFill>
                </a:rPr>
                <a:t>A (end)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8E82830-DDD8-47D0-B911-7252E7FB95AC}"/>
                </a:ext>
              </a:extLst>
            </xdr:cNvPr>
            <xdr:cNvSpPr txBox="1"/>
          </xdr:nvSpPr>
          <xdr:spPr>
            <a:xfrm>
              <a:off x="16433707" y="1183717"/>
              <a:ext cx="1369012" cy="7451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GB" sz="1400" i="0">
                  <a:solidFill>
                    <a:sysClr val="windowText" lastClr="000000"/>
                  </a:solidFill>
                </a:rPr>
                <a:t>tip</a:t>
              </a:r>
            </a:p>
            <a:p>
              <a:pPr algn="ctr"/>
              <a:r>
                <a:rPr lang="en-GB" sz="1400" i="0">
                  <a:solidFill>
                    <a:sysClr val="windowText" lastClr="000000"/>
                  </a:solidFill>
                </a:rPr>
                <a:t>A --&gt; B</a:t>
              </a:r>
            </a:p>
          </xdr:txBody>
        </xdr:sp>
        <xdr:sp macro="" textlink="">
          <xdr:nvSpPr>
            <xdr:cNvPr id="10" name="Oval 9">
              <a:extLst>
                <a:ext uri="{FF2B5EF4-FFF2-40B4-BE49-F238E27FC236}">
                  <a16:creationId xmlns:a16="http://schemas.microsoft.com/office/drawing/2014/main" id="{D1C01583-4940-4AFD-85F4-19A31F46309B}"/>
                </a:ext>
              </a:extLst>
            </xdr:cNvPr>
            <xdr:cNvSpPr/>
          </xdr:nvSpPr>
          <xdr:spPr>
            <a:xfrm>
              <a:off x="20769806" y="1985146"/>
              <a:ext cx="2530112" cy="413385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67E2E25-9A10-4E50-8BEF-CD557F1339E7}"/>
                </a:ext>
              </a:extLst>
            </xdr:cNvPr>
            <xdr:cNvSpPr txBox="1"/>
          </xdr:nvSpPr>
          <xdr:spPr>
            <a:xfrm>
              <a:off x="21887211" y="1994320"/>
              <a:ext cx="541698" cy="55666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800" b="1">
                  <a:solidFill>
                    <a:schemeClr val="bg1"/>
                  </a:solidFill>
                </a:rPr>
                <a:t>C</a:t>
              </a:r>
            </a:p>
          </xdr:txBody>
        </xdr:sp>
      </xdr:grp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123B2FC2-4718-4E5F-9902-717B95EBB373}"/>
              </a:ext>
            </a:extLst>
          </xdr:cNvPr>
          <xdr:cNvSpPr txBox="1"/>
        </xdr:nvSpPr>
        <xdr:spPr>
          <a:xfrm>
            <a:off x="16513965" y="3490269"/>
            <a:ext cx="1065732" cy="7354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400" i="0">
                <a:solidFill>
                  <a:sysClr val="windowText" lastClr="000000"/>
                </a:solidFill>
              </a:rPr>
              <a:t>tip</a:t>
            </a:r>
          </a:p>
          <a:p>
            <a:pPr algn="ctr"/>
            <a:r>
              <a:rPr lang="en-GB" sz="1400" i="0">
                <a:solidFill>
                  <a:sysClr val="windowText" lastClr="000000"/>
                </a:solidFill>
              </a:rPr>
              <a:t>B --&gt; A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A61321EA-D58E-42ED-825C-45947F751C31}"/>
              </a:ext>
            </a:extLst>
          </xdr:cNvPr>
          <xdr:cNvSpPr txBox="1"/>
        </xdr:nvSpPr>
        <xdr:spPr>
          <a:xfrm>
            <a:off x="18168937" y="2646998"/>
            <a:ext cx="1065732" cy="7316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400" i="0">
                <a:solidFill>
                  <a:sysClr val="windowText" lastClr="000000"/>
                </a:solidFill>
              </a:rPr>
              <a:t>tip</a:t>
            </a:r>
          </a:p>
          <a:p>
            <a:pPr algn="ctr"/>
            <a:r>
              <a:rPr lang="en-GB" sz="1400" i="0">
                <a:solidFill>
                  <a:sysClr val="windowText" lastClr="000000"/>
                </a:solidFill>
              </a:rPr>
              <a:t>B --&gt; C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266A9394-F8AC-4F5A-AD6D-5542D1B8A06A}"/>
              </a:ext>
            </a:extLst>
          </xdr:cNvPr>
          <xdr:cNvSpPr txBox="1"/>
        </xdr:nvSpPr>
        <xdr:spPr>
          <a:xfrm>
            <a:off x="19087624" y="2319813"/>
            <a:ext cx="1067637" cy="7297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400" i="0">
                <a:solidFill>
                  <a:sysClr val="windowText" lastClr="000000"/>
                </a:solidFill>
              </a:rPr>
              <a:t>tip</a:t>
            </a:r>
          </a:p>
          <a:p>
            <a:pPr algn="ctr"/>
            <a:r>
              <a:rPr lang="en-GB" sz="1400" i="0">
                <a:solidFill>
                  <a:sysClr val="windowText" lastClr="000000"/>
                </a:solidFill>
              </a:rPr>
              <a:t>C --&gt; B</a:t>
            </a:r>
          </a:p>
        </xdr:txBody>
      </xdr:sp>
    </xdr:grpSp>
    <xdr:clientData/>
  </xdr:twoCellAnchor>
  <xdr:twoCellAnchor editAs="oneCell">
    <xdr:from>
      <xdr:col>47</xdr:col>
      <xdr:colOff>550314</xdr:colOff>
      <xdr:row>9</xdr:row>
      <xdr:rowOff>169372</xdr:rowOff>
    </xdr:from>
    <xdr:to>
      <xdr:col>58</xdr:col>
      <xdr:colOff>323192</xdr:colOff>
      <xdr:row>14</xdr:row>
      <xdr:rowOff>134228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C91AF7-A3B3-46D7-815A-7E329F28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39178" y="2478463"/>
          <a:ext cx="5949696" cy="1833372"/>
        </a:xfrm>
        <a:prstGeom prst="rect">
          <a:avLst/>
        </a:prstGeom>
      </xdr:spPr>
    </xdr:pic>
    <xdr:clientData/>
  </xdr:twoCellAnchor>
  <xdr:twoCellAnchor editAs="oneCell">
    <xdr:from>
      <xdr:col>24</xdr:col>
      <xdr:colOff>586766</xdr:colOff>
      <xdr:row>8</xdr:row>
      <xdr:rowOff>144284</xdr:rowOff>
    </xdr:from>
    <xdr:to>
      <xdr:col>34</xdr:col>
      <xdr:colOff>555870</xdr:colOff>
      <xdr:row>24</xdr:row>
      <xdr:rowOff>74365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5F384AA-CA3E-4595-85E7-9961513C7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4493" y="2280193"/>
          <a:ext cx="6022848" cy="3797808"/>
        </a:xfrm>
        <a:prstGeom prst="rect">
          <a:avLst/>
        </a:prstGeom>
      </xdr:spPr>
    </xdr:pic>
    <xdr:clientData/>
  </xdr:twoCellAnchor>
  <xdr:twoCellAnchor editAs="oneCell">
    <xdr:from>
      <xdr:col>47</xdr:col>
      <xdr:colOff>590542</xdr:colOff>
      <xdr:row>19</xdr:row>
      <xdr:rowOff>126818</xdr:rowOff>
    </xdr:from>
    <xdr:to>
      <xdr:col>57</xdr:col>
      <xdr:colOff>169838</xdr:colOff>
      <xdr:row>34</xdr:row>
      <xdr:rowOff>136263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69B7D05-1479-465F-9A49-F65F70E21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79406" y="5235682"/>
          <a:ext cx="5149977" cy="2722626"/>
        </a:xfrm>
        <a:prstGeom prst="rect">
          <a:avLst/>
        </a:prstGeom>
      </xdr:spPr>
    </xdr:pic>
    <xdr:clientData/>
  </xdr:twoCellAnchor>
  <xdr:twoCellAnchor editAs="oneCell">
    <xdr:from>
      <xdr:col>24</xdr:col>
      <xdr:colOff>303777</xdr:colOff>
      <xdr:row>30</xdr:row>
      <xdr:rowOff>40194</xdr:rowOff>
    </xdr:from>
    <xdr:to>
      <xdr:col>35</xdr:col>
      <xdr:colOff>398265</xdr:colOff>
      <xdr:row>49</xdr:row>
      <xdr:rowOff>250159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E21735C-8A03-43BF-89B6-8992CD8C1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51504" y="7082921"/>
          <a:ext cx="6773418" cy="4626102"/>
        </a:xfrm>
        <a:prstGeom prst="rect">
          <a:avLst/>
        </a:prstGeom>
      </xdr:spPr>
    </xdr:pic>
    <xdr:clientData/>
  </xdr:twoCellAnchor>
  <xdr:twoCellAnchor editAs="oneCell">
    <xdr:from>
      <xdr:col>36</xdr:col>
      <xdr:colOff>482640</xdr:colOff>
      <xdr:row>41</xdr:row>
      <xdr:rowOff>49686</xdr:rowOff>
    </xdr:from>
    <xdr:to>
      <xdr:col>44</xdr:col>
      <xdr:colOff>324421</xdr:colOff>
      <xdr:row>49</xdr:row>
      <xdr:rowOff>55274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7BDB9E8-4D7C-4AB6-8C71-E3AB3458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4004" y="9286050"/>
          <a:ext cx="4679442" cy="2239518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9</xdr:row>
      <xdr:rowOff>0</xdr:rowOff>
    </xdr:from>
    <xdr:to>
      <xdr:col>46</xdr:col>
      <xdr:colOff>335375</xdr:colOff>
      <xdr:row>36</xdr:row>
      <xdr:rowOff>98203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87AFCAE-D192-4ED6-81FE-EFF324C5B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7031" y="2369344"/>
          <a:ext cx="5800344" cy="59679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21907</xdr:colOff>
      <xdr:row>9</xdr:row>
      <xdr:rowOff>30004</xdr:rowOff>
    </xdr:from>
    <xdr:to>
      <xdr:col>26</xdr:col>
      <xdr:colOff>440056</xdr:colOff>
      <xdr:row>31</xdr:row>
      <xdr:rowOff>76258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4915FC-14B3-41BC-8C68-F264678A90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06378" y="2495298"/>
          <a:ext cx="4650162" cy="403554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18</xdr:col>
      <xdr:colOff>12662</xdr:colOff>
      <xdr:row>36</xdr:row>
      <xdr:rowOff>61293</xdr:rowOff>
    </xdr:from>
    <xdr:to>
      <xdr:col>22</xdr:col>
      <xdr:colOff>417755</xdr:colOff>
      <xdr:row>41</xdr:row>
      <xdr:rowOff>37986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D02506-BE7C-4D5D-8FF5-1CFA4892A9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592015" y="7524411"/>
          <a:ext cx="2825564" cy="124295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23</xdr:col>
      <xdr:colOff>15240</xdr:colOff>
      <xdr:row>35</xdr:row>
      <xdr:rowOff>76660</xdr:rowOff>
    </xdr:from>
    <xdr:to>
      <xdr:col>27</xdr:col>
      <xdr:colOff>517376</xdr:colOff>
      <xdr:row>41</xdr:row>
      <xdr:rowOff>77866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F15BD2-3846-43B9-90F9-23D4A3C73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20181" y="7360484"/>
          <a:ext cx="2918797" cy="1469176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15EB-DD0A-5647-B4B0-E1AF7A8937E5}">
  <dimension ref="A1"/>
  <sheetViews>
    <sheetView tabSelected="1" workbookViewId="0">
      <selection activeCell="B13" sqref="B13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A9EF-08CF-418D-88C2-CB452B554640}">
  <dimension ref="A1:H95"/>
  <sheetViews>
    <sheetView topLeftCell="A4" zoomScale="80" zoomScaleNormal="80" workbookViewId="0">
      <selection activeCell="A5" sqref="A5"/>
    </sheetView>
  </sheetViews>
  <sheetFormatPr baseColWidth="10" defaultColWidth="8.83203125" defaultRowHeight="15"/>
  <cols>
    <col min="1" max="1" width="17.33203125" customWidth="1"/>
    <col min="2" max="2" width="11.1640625" customWidth="1"/>
    <col min="3" max="3" width="12.83203125" customWidth="1"/>
    <col min="5" max="5" width="12.83203125" customWidth="1"/>
    <col min="6" max="6" width="10.83203125" customWidth="1"/>
    <col min="9" max="9" width="11.33203125" customWidth="1"/>
    <col min="10" max="10" width="11.1640625" customWidth="1"/>
    <col min="15" max="15" width="12.5" bestFit="1" customWidth="1"/>
  </cols>
  <sheetData>
    <row r="1" spans="1:8" ht="26">
      <c r="A1" s="93" t="s">
        <v>179</v>
      </c>
    </row>
    <row r="2" spans="1:8" ht="26">
      <c r="A2" s="93" t="s">
        <v>175</v>
      </c>
    </row>
    <row r="3" spans="1:8" ht="14.5" customHeight="1">
      <c r="A3" s="93"/>
    </row>
    <row r="4" spans="1:8" ht="26">
      <c r="A4" s="93" t="s">
        <v>144</v>
      </c>
    </row>
    <row r="5" spans="1:8" ht="16">
      <c r="A5" s="91"/>
    </row>
    <row r="6" spans="1:8">
      <c r="A6" s="433" t="s">
        <v>0</v>
      </c>
      <c r="B6" s="420" t="s">
        <v>1</v>
      </c>
      <c r="C6" s="420" t="s">
        <v>116</v>
      </c>
    </row>
    <row r="7" spans="1:8">
      <c r="A7" s="434"/>
      <c r="B7" s="421"/>
      <c r="C7" s="421"/>
    </row>
    <row r="8" spans="1:8">
      <c r="A8" s="422" t="s">
        <v>172</v>
      </c>
      <c r="B8" s="134" t="s">
        <v>5</v>
      </c>
      <c r="C8" s="117" t="s">
        <v>9</v>
      </c>
    </row>
    <row r="9" spans="1:8">
      <c r="A9" s="423"/>
      <c r="B9" s="144" t="s">
        <v>12</v>
      </c>
      <c r="C9" s="118" t="s">
        <v>9</v>
      </c>
    </row>
    <row r="10" spans="1:8">
      <c r="A10" s="424" t="s">
        <v>191</v>
      </c>
      <c r="B10" s="263" t="s">
        <v>5</v>
      </c>
      <c r="C10" s="215" t="s">
        <v>9</v>
      </c>
    </row>
    <row r="11" spans="1:8">
      <c r="A11" s="425"/>
      <c r="B11" s="264" t="s">
        <v>12</v>
      </c>
      <c r="C11" s="219" t="s">
        <v>9</v>
      </c>
    </row>
    <row r="12" spans="1:8" ht="14.5" customHeight="1">
      <c r="A12" s="426"/>
      <c r="B12" s="265" t="s">
        <v>20</v>
      </c>
      <c r="C12" s="266" t="s">
        <v>9</v>
      </c>
    </row>
    <row r="13" spans="1:8" ht="14.5" customHeight="1">
      <c r="A13" s="427" t="s">
        <v>211</v>
      </c>
      <c r="B13" s="138" t="s">
        <v>5</v>
      </c>
      <c r="C13" s="117" t="s">
        <v>9</v>
      </c>
      <c r="E13" s="430" t="s">
        <v>117</v>
      </c>
      <c r="F13" s="431"/>
      <c r="G13" s="432"/>
    </row>
    <row r="14" spans="1:8">
      <c r="A14" s="428"/>
      <c r="B14" s="139" t="s">
        <v>12</v>
      </c>
      <c r="C14" s="136" t="s">
        <v>9</v>
      </c>
      <c r="E14" s="420" t="s">
        <v>123</v>
      </c>
      <c r="F14" s="420" t="s">
        <v>122</v>
      </c>
      <c r="G14" s="420" t="s">
        <v>118</v>
      </c>
    </row>
    <row r="15" spans="1:8">
      <c r="A15" s="428"/>
      <c r="B15" s="139" t="s">
        <v>20</v>
      </c>
      <c r="C15" s="136" t="s">
        <v>9</v>
      </c>
      <c r="E15" s="421"/>
      <c r="F15" s="421"/>
      <c r="G15" s="421"/>
    </row>
    <row r="16" spans="1:8">
      <c r="A16" s="428"/>
      <c r="B16" s="139" t="s">
        <v>18</v>
      </c>
      <c r="C16" s="136" t="s">
        <v>9</v>
      </c>
      <c r="E16" s="19" t="s">
        <v>9</v>
      </c>
      <c r="F16" s="8">
        <v>18</v>
      </c>
      <c r="G16" s="7">
        <f>(F16/$F$20)*100</f>
        <v>46.153846153846153</v>
      </c>
      <c r="H16" s="419">
        <f>ROUNDUP(G16,3)</f>
        <v>46.153999999999996</v>
      </c>
    </row>
    <row r="17" spans="1:8">
      <c r="A17" s="428"/>
      <c r="B17" s="139" t="s">
        <v>22</v>
      </c>
      <c r="C17" s="136" t="s">
        <v>9</v>
      </c>
      <c r="E17" s="314" t="s">
        <v>47</v>
      </c>
      <c r="F17" s="376">
        <v>13</v>
      </c>
      <c r="G17" s="207">
        <f t="shared" ref="G17:G19" si="0">(F17/$F$20)*100</f>
        <v>33.333333333333329</v>
      </c>
      <c r="H17" s="419">
        <f t="shared" ref="H17:H19" si="1">ROUNDUP(G17,3)</f>
        <v>33.333999999999996</v>
      </c>
    </row>
    <row r="18" spans="1:8">
      <c r="A18" s="428"/>
      <c r="B18" s="139" t="s">
        <v>31</v>
      </c>
      <c r="C18" s="136" t="s">
        <v>9</v>
      </c>
      <c r="E18" s="8" t="s">
        <v>69</v>
      </c>
      <c r="F18" s="8">
        <v>4</v>
      </c>
      <c r="G18" s="7">
        <f t="shared" si="0"/>
        <v>10.256410256410255</v>
      </c>
      <c r="H18" s="419">
        <f t="shared" si="1"/>
        <v>10.257</v>
      </c>
    </row>
    <row r="19" spans="1:8">
      <c r="A19" s="428"/>
      <c r="B19" s="139" t="s">
        <v>51</v>
      </c>
      <c r="C19" s="136" t="s">
        <v>9</v>
      </c>
      <c r="E19" s="314" t="s">
        <v>65</v>
      </c>
      <c r="F19" s="314">
        <v>4</v>
      </c>
      <c r="G19" s="207">
        <f t="shared" si="0"/>
        <v>10.256410256410255</v>
      </c>
      <c r="H19" s="419">
        <f t="shared" si="1"/>
        <v>10.257</v>
      </c>
    </row>
    <row r="20" spans="1:8">
      <c r="A20" s="428"/>
      <c r="B20" s="139" t="s">
        <v>63</v>
      </c>
      <c r="C20" s="136" t="s">
        <v>9</v>
      </c>
      <c r="E20" s="313" t="s">
        <v>124</v>
      </c>
      <c r="F20" s="300">
        <f>SUM(F16:F19)</f>
        <v>39</v>
      </c>
      <c r="G20" s="96">
        <f>SUM(G16:G19)</f>
        <v>99.999999999999972</v>
      </c>
      <c r="H20" s="418">
        <f>SUM(H16:H19)</f>
        <v>100.00200000000001</v>
      </c>
    </row>
    <row r="21" spans="1:8">
      <c r="A21" s="428"/>
      <c r="B21" s="139" t="s">
        <v>60</v>
      </c>
      <c r="C21" s="136" t="s">
        <v>9</v>
      </c>
    </row>
    <row r="22" spans="1:8">
      <c r="A22" s="428"/>
      <c r="B22" s="142" t="s">
        <v>44</v>
      </c>
      <c r="C22" s="136" t="s">
        <v>9</v>
      </c>
    </row>
    <row r="23" spans="1:8">
      <c r="A23" s="428"/>
      <c r="B23" s="139" t="s">
        <v>57</v>
      </c>
      <c r="C23" s="117" t="s">
        <v>9</v>
      </c>
    </row>
    <row r="24" spans="1:8" ht="16">
      <c r="A24" s="428"/>
      <c r="B24" s="139" t="s">
        <v>58</v>
      </c>
      <c r="C24" s="136" t="s">
        <v>9</v>
      </c>
      <c r="E24" s="430" t="s">
        <v>146</v>
      </c>
      <c r="F24" s="431"/>
      <c r="G24" s="432"/>
    </row>
    <row r="25" spans="1:8">
      <c r="A25" s="429"/>
      <c r="B25" s="142" t="s">
        <v>7</v>
      </c>
      <c r="C25" s="118" t="s">
        <v>9</v>
      </c>
      <c r="E25" s="433" t="s">
        <v>123</v>
      </c>
      <c r="F25" s="420" t="s">
        <v>122</v>
      </c>
      <c r="G25" s="435" t="s">
        <v>118</v>
      </c>
    </row>
    <row r="26" spans="1:8" ht="15" customHeight="1">
      <c r="A26" s="424" t="s">
        <v>194</v>
      </c>
      <c r="B26" s="263" t="s">
        <v>5</v>
      </c>
      <c r="C26" s="267" t="s">
        <v>47</v>
      </c>
      <c r="E26" s="434"/>
      <c r="F26" s="421"/>
      <c r="G26" s="436"/>
    </row>
    <row r="27" spans="1:8" ht="16">
      <c r="A27" s="425"/>
      <c r="B27" s="417" t="s">
        <v>12</v>
      </c>
      <c r="C27" s="272" t="s">
        <v>47</v>
      </c>
      <c r="E27" s="19" t="s">
        <v>9</v>
      </c>
      <c r="F27" s="8">
        <v>18</v>
      </c>
      <c r="G27" s="86">
        <f>F27/F30*100</f>
        <v>51.428571428571423</v>
      </c>
      <c r="H27" s="419">
        <f t="shared" ref="H27:H29" si="2">ROUNDUP(G27,3)</f>
        <v>51.428999999999995</v>
      </c>
    </row>
    <row r="28" spans="1:8" ht="16">
      <c r="A28" s="425"/>
      <c r="B28" s="264" t="s">
        <v>20</v>
      </c>
      <c r="C28" s="268" t="s">
        <v>47</v>
      </c>
      <c r="E28" s="314" t="s">
        <v>47</v>
      </c>
      <c r="F28" s="376">
        <v>13</v>
      </c>
      <c r="G28" s="315">
        <f>F28/F30*100</f>
        <v>37.142857142857146</v>
      </c>
      <c r="H28" s="419">
        <f t="shared" si="2"/>
        <v>37.143000000000001</v>
      </c>
    </row>
    <row r="29" spans="1:8" ht="16">
      <c r="A29" s="425"/>
      <c r="B29" s="417" t="s">
        <v>18</v>
      </c>
      <c r="C29" s="272" t="s">
        <v>47</v>
      </c>
      <c r="E29" s="8" t="s">
        <v>69</v>
      </c>
      <c r="F29" s="8">
        <v>4</v>
      </c>
      <c r="G29" s="7">
        <f>F29/F30*100</f>
        <v>11.428571428571429</v>
      </c>
      <c r="H29" s="419">
        <f t="shared" si="2"/>
        <v>11.429</v>
      </c>
    </row>
    <row r="30" spans="1:8">
      <c r="A30" s="425"/>
      <c r="B30" s="264" t="s">
        <v>60</v>
      </c>
      <c r="C30" s="269" t="s">
        <v>47</v>
      </c>
      <c r="E30" s="313" t="s">
        <v>124</v>
      </c>
      <c r="F30" s="300">
        <f>SUM(F27:F29)</f>
        <v>35</v>
      </c>
      <c r="G30" s="96">
        <f>SUM(G27:G29)</f>
        <v>100</v>
      </c>
      <c r="H30" s="418">
        <f>SUM(H26:H29)</f>
        <v>100.001</v>
      </c>
    </row>
    <row r="31" spans="1:8">
      <c r="A31" s="425"/>
      <c r="B31" s="264" t="s">
        <v>44</v>
      </c>
      <c r="C31" s="269" t="s">
        <v>47</v>
      </c>
    </row>
    <row r="32" spans="1:8">
      <c r="A32" s="426"/>
      <c r="B32" s="264" t="s">
        <v>55</v>
      </c>
      <c r="C32" s="270" t="s">
        <v>47</v>
      </c>
    </row>
    <row r="33" spans="1:3">
      <c r="A33" s="437" t="s">
        <v>195</v>
      </c>
      <c r="B33" s="138" t="s">
        <v>5</v>
      </c>
      <c r="C33" s="146" t="s">
        <v>65</v>
      </c>
    </row>
    <row r="34" spans="1:3">
      <c r="A34" s="439"/>
      <c r="B34" s="142" t="s">
        <v>12</v>
      </c>
      <c r="C34" s="147" t="s">
        <v>65</v>
      </c>
    </row>
    <row r="35" spans="1:3">
      <c r="A35" s="439"/>
      <c r="B35" s="139" t="s">
        <v>20</v>
      </c>
      <c r="C35" s="374" t="s">
        <v>47</v>
      </c>
    </row>
    <row r="36" spans="1:3">
      <c r="A36" s="439"/>
      <c r="B36" s="142" t="s">
        <v>18</v>
      </c>
      <c r="C36" s="375" t="s">
        <v>47</v>
      </c>
    </row>
    <row r="37" spans="1:3">
      <c r="A37" s="439"/>
      <c r="B37" s="139" t="s">
        <v>22</v>
      </c>
      <c r="C37" s="148" t="s">
        <v>69</v>
      </c>
    </row>
    <row r="38" spans="1:3">
      <c r="A38" s="439"/>
      <c r="B38" s="139" t="s">
        <v>31</v>
      </c>
      <c r="C38" s="148" t="s">
        <v>69</v>
      </c>
    </row>
    <row r="39" spans="1:3">
      <c r="A39" s="439"/>
      <c r="B39" s="139" t="s">
        <v>51</v>
      </c>
      <c r="C39" s="148" t="s">
        <v>69</v>
      </c>
    </row>
    <row r="40" spans="1:3">
      <c r="A40" s="438"/>
      <c r="B40" s="142" t="s">
        <v>63</v>
      </c>
      <c r="C40" s="121" t="s">
        <v>69</v>
      </c>
    </row>
    <row r="41" spans="1:3" ht="16">
      <c r="A41" s="424" t="s">
        <v>189</v>
      </c>
      <c r="B41" s="271" t="s">
        <v>5</v>
      </c>
      <c r="C41" s="267" t="s">
        <v>47</v>
      </c>
    </row>
    <row r="42" spans="1:3" ht="16">
      <c r="A42" s="425"/>
      <c r="B42" s="271" t="s">
        <v>12</v>
      </c>
      <c r="C42" s="268" t="s">
        <v>47</v>
      </c>
    </row>
    <row r="43" spans="1:3" ht="16">
      <c r="A43" s="425"/>
      <c r="B43" s="271" t="s">
        <v>20</v>
      </c>
      <c r="C43" s="268" t="s">
        <v>47</v>
      </c>
    </row>
    <row r="44" spans="1:3" ht="16">
      <c r="A44" s="426"/>
      <c r="B44" s="271" t="s">
        <v>18</v>
      </c>
      <c r="C44" s="272" t="s">
        <v>47</v>
      </c>
    </row>
    <row r="45" spans="1:3">
      <c r="A45" s="437" t="s">
        <v>192</v>
      </c>
      <c r="B45" s="138" t="s">
        <v>5</v>
      </c>
      <c r="C45" s="148" t="s">
        <v>65</v>
      </c>
    </row>
    <row r="46" spans="1:3">
      <c r="A46" s="438"/>
      <c r="B46" s="142" t="s">
        <v>12</v>
      </c>
      <c r="C46" s="121" t="s">
        <v>65</v>
      </c>
    </row>
    <row r="47" spans="1:3">
      <c r="C47" s="119"/>
    </row>
    <row r="48" spans="1:3">
      <c r="B48" s="2">
        <f>COUNTA(B8:B46)</f>
        <v>39</v>
      </c>
      <c r="C48" t="s">
        <v>119</v>
      </c>
    </row>
    <row r="49" spans="1:3">
      <c r="B49" s="2">
        <v>26</v>
      </c>
      <c r="C49" t="s">
        <v>120</v>
      </c>
    </row>
    <row r="50" spans="1:3">
      <c r="B50" s="2">
        <v>43</v>
      </c>
      <c r="C50" t="s">
        <v>121</v>
      </c>
    </row>
    <row r="57" spans="1:3">
      <c r="C57" s="2"/>
    </row>
    <row r="58" spans="1:3">
      <c r="A58" s="2"/>
      <c r="B58" s="2"/>
      <c r="C58" s="2"/>
    </row>
    <row r="95" spans="2:2">
      <c r="B95" s="16"/>
    </row>
  </sheetData>
  <mergeCells count="18">
    <mergeCell ref="A45:A46"/>
    <mergeCell ref="A33:A40"/>
    <mergeCell ref="A41:A44"/>
    <mergeCell ref="A6:A7"/>
    <mergeCell ref="A26:A32"/>
    <mergeCell ref="B6:B7"/>
    <mergeCell ref="C6:C7"/>
    <mergeCell ref="E14:E15"/>
    <mergeCell ref="A8:A9"/>
    <mergeCell ref="A10:A12"/>
    <mergeCell ref="A13:A25"/>
    <mergeCell ref="E13:G13"/>
    <mergeCell ref="E24:G24"/>
    <mergeCell ref="F14:F15"/>
    <mergeCell ref="G14:G15"/>
    <mergeCell ref="E25:E26"/>
    <mergeCell ref="F25:F26"/>
    <mergeCell ref="G25:G2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F0A9-D1CA-487C-AF31-1FE7F08E52C9}">
  <dimension ref="A1:AW129"/>
  <sheetViews>
    <sheetView zoomScale="80" zoomScaleNormal="80" workbookViewId="0">
      <selection activeCell="AU40" sqref="AU40"/>
    </sheetView>
  </sheetViews>
  <sheetFormatPr baseColWidth="10" defaultColWidth="8.83203125" defaultRowHeight="15"/>
  <cols>
    <col min="1" max="1" width="17.33203125" customWidth="1"/>
    <col min="2" max="2" width="10.1640625" customWidth="1"/>
    <col min="4" max="4" width="13.33203125" customWidth="1"/>
    <col min="6" max="6" width="9.5" customWidth="1"/>
    <col min="7" max="7" width="12.1640625" customWidth="1"/>
    <col min="10" max="10" width="10.1640625" customWidth="1"/>
    <col min="11" max="11" width="92.83203125" style="122" customWidth="1"/>
    <col min="13" max="13" width="9" customWidth="1"/>
    <col min="20" max="20" width="9.5" customWidth="1"/>
    <col min="50" max="50" width="1.6640625" customWidth="1"/>
  </cols>
  <sheetData>
    <row r="1" spans="1:49" ht="26">
      <c r="A1" s="93" t="s">
        <v>179</v>
      </c>
    </row>
    <row r="2" spans="1:49" ht="26">
      <c r="A2" s="93" t="s">
        <v>175</v>
      </c>
      <c r="K2"/>
    </row>
    <row r="3" spans="1:49" ht="14.5" customHeight="1">
      <c r="A3" s="93"/>
      <c r="K3"/>
    </row>
    <row r="4" spans="1:49" ht="24">
      <c r="A4" s="274" t="s">
        <v>143</v>
      </c>
      <c r="AE4" s="2"/>
    </row>
    <row r="6" spans="1:49" ht="24">
      <c r="A6" s="92" t="s">
        <v>208</v>
      </c>
      <c r="F6" s="157" t="s">
        <v>210</v>
      </c>
      <c r="G6" s="49"/>
      <c r="H6" s="49"/>
      <c r="I6" s="49"/>
      <c r="J6" s="49"/>
      <c r="K6" s="123"/>
      <c r="L6" s="3"/>
      <c r="M6" s="3"/>
      <c r="N6" s="49"/>
      <c r="O6" s="40"/>
      <c r="P6" s="48"/>
      <c r="Q6" s="48"/>
      <c r="R6" s="48"/>
      <c r="S6" s="48"/>
      <c r="T6" s="48"/>
      <c r="U6" s="48"/>
      <c r="V6" s="48"/>
      <c r="W6" s="48"/>
      <c r="X6" s="48"/>
      <c r="Y6" s="48"/>
      <c r="Z6" s="49"/>
      <c r="AA6" s="49"/>
      <c r="AB6" s="49"/>
      <c r="AC6" s="49"/>
    </row>
    <row r="7" spans="1:49" ht="24">
      <c r="A7" s="92"/>
      <c r="F7" s="49"/>
      <c r="G7" s="49"/>
      <c r="H7" s="49"/>
      <c r="I7" s="49"/>
      <c r="J7" s="49"/>
      <c r="K7" s="123"/>
      <c r="L7" s="3"/>
      <c r="N7" s="49"/>
      <c r="O7" s="40"/>
      <c r="P7" s="48"/>
      <c r="Q7" s="48"/>
      <c r="R7" s="48"/>
      <c r="S7" s="48"/>
      <c r="T7" s="48"/>
      <c r="U7" s="48"/>
      <c r="V7" s="48"/>
      <c r="W7" s="48"/>
      <c r="X7" s="48"/>
      <c r="Y7" s="48"/>
      <c r="Z7" s="49"/>
      <c r="AA7" s="49"/>
      <c r="AB7" s="49"/>
      <c r="AC7" s="49"/>
    </row>
    <row r="8" spans="1:49" ht="24">
      <c r="A8" s="101" t="s">
        <v>106</v>
      </c>
      <c r="F8" s="49"/>
      <c r="G8" s="49"/>
      <c r="H8" s="49"/>
      <c r="I8" s="49"/>
      <c r="J8" s="49"/>
      <c r="K8" s="123"/>
      <c r="L8" s="3"/>
      <c r="M8" s="92" t="s">
        <v>145</v>
      </c>
      <c r="N8" s="49"/>
      <c r="O8" s="40"/>
      <c r="P8" s="48"/>
      <c r="Q8" s="48"/>
      <c r="R8" s="48"/>
      <c r="S8" s="48"/>
      <c r="T8" s="48"/>
      <c r="U8" s="48"/>
      <c r="V8" s="48"/>
      <c r="W8" s="48"/>
      <c r="X8" s="48"/>
      <c r="Y8" s="48"/>
      <c r="Z8" s="49" t="s">
        <v>212</v>
      </c>
      <c r="AA8" s="49"/>
      <c r="AB8" s="49"/>
      <c r="AC8" s="49"/>
      <c r="AL8" s="2" t="s">
        <v>214</v>
      </c>
      <c r="AW8" s="2" t="s">
        <v>216</v>
      </c>
    </row>
    <row r="9" spans="1:49" ht="14.5" customHeight="1">
      <c r="A9" s="433" t="s">
        <v>0</v>
      </c>
      <c r="B9" s="420" t="s">
        <v>1</v>
      </c>
      <c r="C9" s="458" t="s">
        <v>125</v>
      </c>
      <c r="D9" s="433" t="s">
        <v>154</v>
      </c>
      <c r="E9" s="420" t="s">
        <v>155</v>
      </c>
      <c r="F9" s="435" t="s">
        <v>151</v>
      </c>
      <c r="G9" s="420" t="s">
        <v>150</v>
      </c>
      <c r="H9" s="440" t="s">
        <v>152</v>
      </c>
      <c r="I9" s="478" t="s">
        <v>153</v>
      </c>
      <c r="J9" s="420" t="s">
        <v>141</v>
      </c>
      <c r="K9" s="442" t="s">
        <v>105</v>
      </c>
      <c r="L9" s="3"/>
      <c r="M9" s="3"/>
      <c r="N9" s="49"/>
      <c r="O9" s="78"/>
      <c r="P9" s="78"/>
      <c r="Q9" s="47"/>
      <c r="R9" s="78"/>
      <c r="S9" s="78"/>
      <c r="T9" s="78"/>
      <c r="U9" s="48"/>
      <c r="V9" s="48"/>
      <c r="W9" s="48"/>
      <c r="X9" s="48"/>
      <c r="Y9" s="48"/>
      <c r="Z9" s="49"/>
      <c r="AA9" s="49"/>
      <c r="AB9" s="49"/>
      <c r="AC9" s="49"/>
    </row>
    <row r="10" spans="1:49" ht="30" customHeight="1">
      <c r="A10" s="434"/>
      <c r="B10" s="421"/>
      <c r="C10" s="459"/>
      <c r="D10" s="434"/>
      <c r="E10" s="421"/>
      <c r="F10" s="436"/>
      <c r="G10" s="421"/>
      <c r="H10" s="441"/>
      <c r="I10" s="443"/>
      <c r="J10" s="421"/>
      <c r="K10" s="443"/>
      <c r="L10" s="34"/>
      <c r="M10" s="510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2"/>
      <c r="Y10" s="72"/>
      <c r="Z10" s="16"/>
      <c r="AA10" s="16"/>
      <c r="AB10" s="16"/>
      <c r="AC10" s="16"/>
    </row>
    <row r="11" spans="1:49" ht="80">
      <c r="A11" s="279" t="s">
        <v>172</v>
      </c>
      <c r="B11" s="22" t="s">
        <v>5</v>
      </c>
      <c r="C11" s="23" t="s">
        <v>5</v>
      </c>
      <c r="D11" s="102" t="s">
        <v>9</v>
      </c>
      <c r="E11" s="103">
        <v>429.30776992936433</v>
      </c>
      <c r="F11" s="104">
        <v>20</v>
      </c>
      <c r="G11" s="161">
        <v>1.0373360242179617</v>
      </c>
      <c r="H11" s="109">
        <v>2.4162992074162519E-3</v>
      </c>
      <c r="I11" s="110">
        <v>4.6586624796682991E-2</v>
      </c>
      <c r="J11" s="129" t="s">
        <v>36</v>
      </c>
      <c r="K11" s="130" t="s">
        <v>36</v>
      </c>
      <c r="L11" s="34"/>
      <c r="M11" s="513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5"/>
      <c r="Y11" s="72"/>
      <c r="Z11" s="16"/>
      <c r="AA11" s="16"/>
      <c r="AB11" s="16"/>
      <c r="AC11" s="16"/>
    </row>
    <row r="12" spans="1:49" ht="15" customHeight="1">
      <c r="A12" s="424" t="s">
        <v>211</v>
      </c>
      <c r="B12" s="475" t="s">
        <v>5</v>
      </c>
      <c r="C12" s="223" t="s">
        <v>77</v>
      </c>
      <c r="D12" s="224" t="s">
        <v>9</v>
      </c>
      <c r="E12" s="194">
        <v>149.44555245313123</v>
      </c>
      <c r="F12" s="225">
        <v>17.550857598723574</v>
      </c>
      <c r="G12" s="355">
        <v>0.78579976067012358</v>
      </c>
      <c r="H12" s="226">
        <v>5.2581006779480058E-3</v>
      </c>
      <c r="I12" s="227">
        <v>0.11743981209630065</v>
      </c>
      <c r="J12" s="492" t="s">
        <v>107</v>
      </c>
      <c r="K12" s="493"/>
      <c r="L12" s="34"/>
      <c r="M12" s="513"/>
      <c r="N12" s="514"/>
      <c r="O12" s="514"/>
      <c r="P12" s="514"/>
      <c r="Q12" s="514"/>
      <c r="R12" s="514"/>
      <c r="S12" s="514"/>
      <c r="T12" s="514"/>
      <c r="U12" s="514"/>
      <c r="V12" s="514"/>
      <c r="W12" s="514"/>
      <c r="X12" s="515"/>
      <c r="Y12" s="72"/>
      <c r="Z12" s="16"/>
      <c r="AA12" s="16"/>
      <c r="AB12" s="16"/>
      <c r="AC12" s="16"/>
    </row>
    <row r="13" spans="1:49" ht="15" customHeight="1">
      <c r="A13" s="425"/>
      <c r="B13" s="494"/>
      <c r="C13" s="228" t="s">
        <v>10</v>
      </c>
      <c r="D13" s="229" t="s">
        <v>9</v>
      </c>
      <c r="E13" s="200">
        <v>149.44555245313123</v>
      </c>
      <c r="F13" s="230">
        <v>17.550857598723574</v>
      </c>
      <c r="G13" s="356">
        <v>1.5077782209812522</v>
      </c>
      <c r="H13" s="231">
        <v>1.0089147493727645E-2</v>
      </c>
      <c r="I13" s="232">
        <v>0.11743981209630065</v>
      </c>
      <c r="J13" s="482" t="s">
        <v>78</v>
      </c>
      <c r="K13" s="257" t="s">
        <v>96</v>
      </c>
      <c r="L13" s="34"/>
      <c r="M13" s="513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5"/>
      <c r="Y13" s="40"/>
      <c r="AA13" s="16"/>
      <c r="AB13" s="16"/>
      <c r="AC13" s="16"/>
    </row>
    <row r="14" spans="1:49" ht="16">
      <c r="A14" s="425"/>
      <c r="B14" s="477" t="s">
        <v>12</v>
      </c>
      <c r="C14" s="205" t="s">
        <v>13</v>
      </c>
      <c r="D14" s="233" t="s">
        <v>9</v>
      </c>
      <c r="E14" s="207">
        <v>136.92859992022338</v>
      </c>
      <c r="F14" s="234">
        <v>19.664938173115274</v>
      </c>
      <c r="G14" s="357">
        <v>1.252493019545273</v>
      </c>
      <c r="H14" s="235">
        <v>9.147051969237938E-3</v>
      </c>
      <c r="I14" s="236">
        <v>0.14361454206478674</v>
      </c>
      <c r="J14" s="483"/>
      <c r="K14" s="258" t="s">
        <v>14</v>
      </c>
      <c r="L14" s="34"/>
      <c r="M14" s="513"/>
      <c r="N14" s="514"/>
      <c r="O14" s="514"/>
      <c r="P14" s="514"/>
      <c r="Q14" s="514"/>
      <c r="R14" s="514"/>
      <c r="S14" s="514"/>
      <c r="T14" s="514"/>
      <c r="U14" s="514"/>
      <c r="V14" s="514"/>
      <c r="W14" s="514"/>
      <c r="X14" s="515"/>
      <c r="Y14" s="40"/>
      <c r="AA14" s="16"/>
      <c r="AB14" s="16"/>
      <c r="AC14" s="16"/>
    </row>
    <row r="15" spans="1:49" ht="15" customHeight="1">
      <c r="A15" s="425"/>
      <c r="B15" s="477"/>
      <c r="C15" s="205" t="s">
        <v>37</v>
      </c>
      <c r="D15" s="233" t="s">
        <v>9</v>
      </c>
      <c r="E15" s="200">
        <v>136.92859992022338</v>
      </c>
      <c r="F15" s="230">
        <v>19.664938173115274</v>
      </c>
      <c r="G15" s="356">
        <v>5.9912245712006378</v>
      </c>
      <c r="H15" s="231">
        <v>4.3754369610813325E-2</v>
      </c>
      <c r="I15" s="232">
        <v>0.14361454206478674</v>
      </c>
      <c r="J15" s="480" t="s">
        <v>79</v>
      </c>
      <c r="K15" s="446" t="s">
        <v>97</v>
      </c>
      <c r="L15" s="34"/>
      <c r="M15" s="513"/>
      <c r="N15" s="514"/>
      <c r="O15" s="514"/>
      <c r="P15" s="514"/>
      <c r="Q15" s="514"/>
      <c r="R15" s="514"/>
      <c r="S15" s="514"/>
      <c r="T15" s="514"/>
      <c r="U15" s="514"/>
      <c r="V15" s="514"/>
      <c r="W15" s="514"/>
      <c r="X15" s="515"/>
      <c r="Y15" s="72"/>
      <c r="Z15" s="16"/>
      <c r="AA15" s="16"/>
    </row>
    <row r="16" spans="1:49" ht="16">
      <c r="A16" s="425"/>
      <c r="B16" s="475" t="s">
        <v>20</v>
      </c>
      <c r="C16" s="192" t="s">
        <v>39</v>
      </c>
      <c r="D16" s="237" t="s">
        <v>9</v>
      </c>
      <c r="E16" s="194">
        <v>189.20622257678497</v>
      </c>
      <c r="F16" s="225">
        <v>25.345033905065812</v>
      </c>
      <c r="G16" s="355">
        <v>5.7957718388512163</v>
      </c>
      <c r="H16" s="226">
        <v>3.0632036092254504E-2</v>
      </c>
      <c r="I16" s="227">
        <v>0.13395454737108403</v>
      </c>
      <c r="J16" s="481"/>
      <c r="K16" s="447"/>
      <c r="L16" s="34"/>
      <c r="M16" s="513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5"/>
      <c r="Y16" s="72"/>
      <c r="Z16" s="16"/>
      <c r="AA16" s="16"/>
    </row>
    <row r="17" spans="1:49" ht="16">
      <c r="A17" s="425"/>
      <c r="B17" s="476"/>
      <c r="C17" s="205" t="s">
        <v>43</v>
      </c>
      <c r="D17" s="233" t="s">
        <v>9</v>
      </c>
      <c r="E17" s="200">
        <v>189.20622257678497</v>
      </c>
      <c r="F17" s="230">
        <v>25.345033905065812</v>
      </c>
      <c r="G17" s="356">
        <v>4.0167530913442349</v>
      </c>
      <c r="H17" s="231">
        <v>2.1229497828561789E-2</v>
      </c>
      <c r="I17" s="232">
        <v>0.13395454737108403</v>
      </c>
      <c r="J17" s="452" t="s">
        <v>80</v>
      </c>
      <c r="K17" s="259" t="s">
        <v>81</v>
      </c>
      <c r="L17" s="34"/>
      <c r="M17" s="516"/>
      <c r="N17" s="517"/>
      <c r="O17" s="517"/>
      <c r="P17" s="517"/>
      <c r="Q17" s="517"/>
      <c r="R17" s="517"/>
      <c r="S17" s="517"/>
      <c r="T17" s="517"/>
      <c r="U17" s="517"/>
      <c r="V17" s="517"/>
      <c r="W17" s="517"/>
      <c r="X17" s="518"/>
      <c r="Y17" s="72"/>
      <c r="Z17" s="16"/>
      <c r="AA17" s="16"/>
    </row>
    <row r="18" spans="1:49" ht="15" customHeight="1">
      <c r="A18" s="425"/>
      <c r="B18" s="475" t="s">
        <v>18</v>
      </c>
      <c r="C18" s="192" t="s">
        <v>46</v>
      </c>
      <c r="D18" s="238" t="s">
        <v>9</v>
      </c>
      <c r="E18" s="194">
        <v>186.13482249700834</v>
      </c>
      <c r="F18" s="225">
        <v>16.418029517351414</v>
      </c>
      <c r="G18" s="355">
        <v>8.0414838452333459</v>
      </c>
      <c r="H18" s="226">
        <v>4.320246871249786E-2</v>
      </c>
      <c r="I18" s="227">
        <v>8.8205040288016456E-2</v>
      </c>
      <c r="J18" s="453"/>
      <c r="K18" s="258" t="s">
        <v>98</v>
      </c>
      <c r="L18" s="34"/>
      <c r="M18" s="506" t="s">
        <v>10</v>
      </c>
      <c r="N18" s="507"/>
      <c r="O18" s="508" t="s">
        <v>148</v>
      </c>
      <c r="P18" s="508"/>
      <c r="Q18" s="508"/>
      <c r="R18" s="508"/>
      <c r="S18" s="508"/>
      <c r="T18" s="508"/>
      <c r="U18" s="508"/>
      <c r="V18" s="508"/>
      <c r="W18" s="508"/>
      <c r="X18" s="509"/>
      <c r="Y18" s="72"/>
      <c r="Z18" s="16"/>
      <c r="AA18" s="16"/>
    </row>
    <row r="19" spans="1:49" ht="16">
      <c r="A19" s="425"/>
      <c r="B19" s="476"/>
      <c r="C19" s="205" t="s">
        <v>19</v>
      </c>
      <c r="D19" s="239" t="s">
        <v>9</v>
      </c>
      <c r="E19" s="200">
        <v>186.13482249700834</v>
      </c>
      <c r="F19" s="230">
        <v>16.418029517351414</v>
      </c>
      <c r="G19" s="356">
        <v>5.8236936577582759</v>
      </c>
      <c r="H19" s="231">
        <v>3.1287502142979602E-2</v>
      </c>
      <c r="I19" s="232">
        <v>8.8205040288016456E-2</v>
      </c>
      <c r="J19" s="480" t="s">
        <v>17</v>
      </c>
      <c r="K19" s="259" t="s">
        <v>99</v>
      </c>
      <c r="L19" s="34"/>
      <c r="M19" s="500"/>
      <c r="N19" s="501"/>
      <c r="O19" s="504"/>
      <c r="P19" s="504"/>
      <c r="Q19" s="504"/>
      <c r="R19" s="504"/>
      <c r="S19" s="504"/>
      <c r="T19" s="504"/>
      <c r="U19" s="504"/>
      <c r="V19" s="504"/>
      <c r="W19" s="504"/>
      <c r="X19" s="505"/>
      <c r="Y19" s="72"/>
      <c r="Z19" s="16"/>
      <c r="AA19" s="16"/>
      <c r="AB19" s="16"/>
      <c r="AC19" s="16"/>
      <c r="AW19" s="2" t="s">
        <v>217</v>
      </c>
    </row>
    <row r="20" spans="1:49" ht="16">
      <c r="A20" s="425"/>
      <c r="B20" s="475" t="s">
        <v>22</v>
      </c>
      <c r="C20" s="192" t="s">
        <v>23</v>
      </c>
      <c r="D20" s="238" t="s">
        <v>9</v>
      </c>
      <c r="E20" s="207">
        <v>100.22337455125647</v>
      </c>
      <c r="F20" s="234">
        <v>13.450339050658155</v>
      </c>
      <c r="G20" s="357">
        <v>4.3318707618667727</v>
      </c>
      <c r="H20" s="235">
        <v>4.3222160312027386E-2</v>
      </c>
      <c r="I20" s="236">
        <v>0.13420361378651596</v>
      </c>
      <c r="J20" s="481"/>
      <c r="K20" s="258" t="s">
        <v>100</v>
      </c>
      <c r="L20" s="34"/>
      <c r="M20" s="498" t="s">
        <v>13</v>
      </c>
      <c r="N20" s="499"/>
      <c r="O20" s="502" t="s">
        <v>149</v>
      </c>
      <c r="P20" s="502"/>
      <c r="Q20" s="502"/>
      <c r="R20" s="502"/>
      <c r="S20" s="502"/>
      <c r="T20" s="502"/>
      <c r="U20" s="502"/>
      <c r="V20" s="502"/>
      <c r="W20" s="502"/>
      <c r="X20" s="503"/>
      <c r="Y20" s="72"/>
      <c r="Z20" s="16"/>
      <c r="AA20" s="16"/>
      <c r="AB20" s="16"/>
      <c r="AC20" s="16"/>
    </row>
    <row r="21" spans="1:49" ht="15" customHeight="1">
      <c r="A21" s="425"/>
      <c r="B21" s="476"/>
      <c r="C21" s="205" t="s">
        <v>30</v>
      </c>
      <c r="D21" s="239" t="s">
        <v>9</v>
      </c>
      <c r="E21" s="207">
        <v>100.22337455125647</v>
      </c>
      <c r="F21" s="234">
        <v>13.450339050658155</v>
      </c>
      <c r="G21" s="357">
        <v>3.7415237335460705</v>
      </c>
      <c r="H21" s="235">
        <v>3.7331847488657165E-2</v>
      </c>
      <c r="I21" s="236">
        <v>0.13420361378651596</v>
      </c>
      <c r="J21" s="519" t="s">
        <v>29</v>
      </c>
      <c r="K21" s="259" t="s">
        <v>101</v>
      </c>
      <c r="L21" s="34"/>
      <c r="M21" s="500"/>
      <c r="N21" s="501"/>
      <c r="O21" s="504"/>
      <c r="P21" s="504"/>
      <c r="Q21" s="504"/>
      <c r="R21" s="504"/>
      <c r="S21" s="504"/>
      <c r="T21" s="504"/>
      <c r="U21" s="504"/>
      <c r="V21" s="504"/>
      <c r="W21" s="504"/>
      <c r="X21" s="505"/>
      <c r="Y21" s="72"/>
      <c r="Z21" s="16"/>
      <c r="AA21" s="16"/>
      <c r="AB21" s="16"/>
    </row>
    <row r="22" spans="1:49" ht="16">
      <c r="A22" s="425"/>
      <c r="B22" s="475" t="s">
        <v>31</v>
      </c>
      <c r="C22" s="192" t="s">
        <v>33</v>
      </c>
      <c r="D22" s="238" t="s">
        <v>9</v>
      </c>
      <c r="E22" s="194">
        <v>364.78659752692454</v>
      </c>
      <c r="F22" s="225">
        <v>22</v>
      </c>
      <c r="G22" s="355">
        <v>5.883526126844834</v>
      </c>
      <c r="H22" s="226">
        <v>1.6128679525871499E-2</v>
      </c>
      <c r="I22" s="227">
        <v>6.0309233258977399E-2</v>
      </c>
      <c r="J22" s="519"/>
      <c r="K22" s="258" t="s">
        <v>14</v>
      </c>
      <c r="L22" s="34"/>
      <c r="M22" s="34"/>
      <c r="N22" s="32"/>
      <c r="O22" s="41"/>
      <c r="P22" s="75"/>
      <c r="Q22" s="42"/>
      <c r="R22" s="40"/>
      <c r="S22" s="40"/>
      <c r="T22" s="40"/>
      <c r="U22" s="72"/>
      <c r="V22" s="72"/>
      <c r="W22" s="72"/>
      <c r="X22" s="72"/>
      <c r="Y22" s="72"/>
      <c r="Z22" s="16"/>
      <c r="AA22" s="16"/>
      <c r="AB22" s="16"/>
    </row>
    <row r="23" spans="1:49" ht="16">
      <c r="A23" s="425"/>
      <c r="B23" s="476"/>
      <c r="C23" s="205" t="s">
        <v>50</v>
      </c>
      <c r="D23" s="239" t="s">
        <v>9</v>
      </c>
      <c r="E23" s="200">
        <v>364.78659752692454</v>
      </c>
      <c r="F23" s="230">
        <v>22</v>
      </c>
      <c r="G23" s="356">
        <v>9.7647778230737874</v>
      </c>
      <c r="H23" s="231">
        <v>2.6768466520629391E-2</v>
      </c>
      <c r="I23" s="232">
        <v>6.0309233258977399E-2</v>
      </c>
      <c r="J23" s="480" t="s">
        <v>49</v>
      </c>
      <c r="K23" s="446" t="s">
        <v>102</v>
      </c>
      <c r="L23" s="35"/>
      <c r="M23" s="35"/>
      <c r="N23" s="32"/>
      <c r="O23" s="41"/>
      <c r="P23" s="75"/>
      <c r="Q23" s="42"/>
      <c r="R23" s="40"/>
      <c r="S23" s="40"/>
      <c r="T23" s="40"/>
      <c r="U23" s="72"/>
      <c r="V23" s="72"/>
      <c r="W23" s="72"/>
      <c r="X23" s="72"/>
      <c r="Y23" s="72"/>
      <c r="Z23" s="16"/>
      <c r="AA23" s="16"/>
      <c r="AB23" s="16"/>
    </row>
    <row r="24" spans="1:49" ht="16">
      <c r="A24" s="425"/>
      <c r="B24" s="475" t="s">
        <v>51</v>
      </c>
      <c r="C24" s="240" t="s">
        <v>52</v>
      </c>
      <c r="D24" s="241" t="s">
        <v>9</v>
      </c>
      <c r="E24" s="207">
        <v>103.8432891404737</v>
      </c>
      <c r="F24" s="242">
        <v>17</v>
      </c>
      <c r="G24" s="358">
        <v>18.240954953118631</v>
      </c>
      <c r="H24" s="243">
        <v>0.17565848601389383</v>
      </c>
      <c r="I24" s="244">
        <v>0.16370821976760869</v>
      </c>
      <c r="J24" s="481"/>
      <c r="K24" s="447"/>
      <c r="L24" s="34"/>
      <c r="M24" s="34"/>
      <c r="N24" s="32"/>
      <c r="O24" s="41"/>
      <c r="P24" s="75"/>
      <c r="Q24" s="42"/>
      <c r="R24" s="40"/>
      <c r="S24" s="40"/>
      <c r="T24" s="40"/>
      <c r="U24" s="72"/>
      <c r="V24" s="72"/>
      <c r="W24" s="72"/>
      <c r="X24" s="72"/>
      <c r="Y24" s="72"/>
      <c r="Z24" s="16"/>
      <c r="AA24" s="16"/>
      <c r="AB24" s="16"/>
    </row>
    <row r="25" spans="1:49" ht="16">
      <c r="A25" s="425"/>
      <c r="B25" s="476"/>
      <c r="C25" s="212" t="s">
        <v>62</v>
      </c>
      <c r="D25" s="245" t="s">
        <v>9</v>
      </c>
      <c r="E25" s="207">
        <v>103.8432891404737</v>
      </c>
      <c r="F25" s="242">
        <v>17</v>
      </c>
      <c r="G25" s="358">
        <v>16.187993445553406</v>
      </c>
      <c r="H25" s="243">
        <v>0.15588868168125092</v>
      </c>
      <c r="I25" s="244">
        <v>0.16370821976760869</v>
      </c>
      <c r="J25" s="495" t="s">
        <v>91</v>
      </c>
      <c r="K25" s="448" t="s">
        <v>104</v>
      </c>
      <c r="N25" s="32"/>
      <c r="O25" s="41"/>
      <c r="P25" s="75"/>
      <c r="Q25" s="42"/>
      <c r="R25" s="40"/>
      <c r="S25" s="40"/>
      <c r="T25" s="40"/>
      <c r="U25" s="72"/>
      <c r="V25" s="72"/>
      <c r="W25" s="72"/>
      <c r="X25" s="72"/>
      <c r="Y25" s="72"/>
      <c r="Z25" s="16"/>
      <c r="AA25" s="16"/>
      <c r="AB25" s="16"/>
      <c r="AC25" s="16"/>
      <c r="AE25" s="16"/>
      <c r="AF25" s="16"/>
    </row>
    <row r="26" spans="1:49" ht="16">
      <c r="A26" s="425"/>
      <c r="B26" s="475" t="s">
        <v>63</v>
      </c>
      <c r="C26" s="192" t="s">
        <v>64</v>
      </c>
      <c r="D26" s="246" t="s">
        <v>9</v>
      </c>
      <c r="E26" s="247">
        <v>126</v>
      </c>
      <c r="F26" s="248">
        <v>21</v>
      </c>
      <c r="G26" s="359">
        <v>14.096529122597943</v>
      </c>
      <c r="H26" s="249">
        <v>0.11187721525871383</v>
      </c>
      <c r="I26" s="250">
        <v>0.16666666666666666</v>
      </c>
      <c r="J26" s="496"/>
      <c r="K26" s="449"/>
      <c r="N26" s="32"/>
      <c r="O26" s="41"/>
      <c r="P26" s="75"/>
      <c r="Q26" s="42"/>
      <c r="R26" s="40"/>
      <c r="S26" s="40"/>
      <c r="T26" s="40"/>
      <c r="U26" s="72"/>
      <c r="V26" s="40"/>
      <c r="W26" s="40"/>
      <c r="X26" s="72"/>
      <c r="Y26" s="72"/>
      <c r="Z26" s="16"/>
      <c r="AA26" s="16"/>
      <c r="AB26" s="16"/>
      <c r="AC26" s="16"/>
      <c r="AF26" s="16"/>
    </row>
    <row r="27" spans="1:49" ht="16">
      <c r="A27" s="425"/>
      <c r="B27" s="476"/>
      <c r="C27" s="205" t="s">
        <v>111</v>
      </c>
      <c r="D27" s="251" t="s">
        <v>9</v>
      </c>
      <c r="E27" s="252">
        <v>126</v>
      </c>
      <c r="F27" s="253">
        <v>21</v>
      </c>
      <c r="G27" s="360">
        <v>15.793237002830329</v>
      </c>
      <c r="H27" s="254">
        <v>0.12534315081611372</v>
      </c>
      <c r="I27" s="232">
        <v>0.16666666666666666</v>
      </c>
      <c r="J27" s="482" t="s">
        <v>109</v>
      </c>
      <c r="K27" s="450" t="s">
        <v>102</v>
      </c>
      <c r="N27" s="32"/>
      <c r="O27" s="41"/>
      <c r="P27" s="75"/>
      <c r="Q27" s="42"/>
      <c r="R27" s="40"/>
      <c r="S27" s="40"/>
      <c r="T27" s="40"/>
      <c r="U27" s="40"/>
      <c r="V27" s="40"/>
      <c r="W27" s="72"/>
      <c r="X27" s="40"/>
      <c r="Y27" s="40"/>
    </row>
    <row r="28" spans="1:49" ht="16">
      <c r="A28" s="425"/>
      <c r="B28" s="475" t="s">
        <v>60</v>
      </c>
      <c r="C28" s="192" t="s">
        <v>112</v>
      </c>
      <c r="D28" s="238" t="s">
        <v>9</v>
      </c>
      <c r="E28" s="207">
        <v>38</v>
      </c>
      <c r="F28" s="234">
        <v>19</v>
      </c>
      <c r="G28" s="357">
        <v>7.8117086250558616</v>
      </c>
      <c r="H28" s="235">
        <v>0.20557127960673319</v>
      </c>
      <c r="I28" s="236">
        <v>0.5</v>
      </c>
      <c r="J28" s="497"/>
      <c r="K28" s="451"/>
      <c r="N28" s="32"/>
      <c r="O28" s="41"/>
      <c r="P28" s="75"/>
      <c r="Q28" s="42"/>
      <c r="R28" s="40"/>
      <c r="S28" s="40"/>
      <c r="T28" s="40"/>
      <c r="U28" s="40"/>
      <c r="V28" s="40"/>
      <c r="W28" s="40"/>
      <c r="X28" s="40"/>
      <c r="Y28" s="40"/>
    </row>
    <row r="29" spans="1:49" ht="16">
      <c r="A29" s="425"/>
      <c r="B29" s="476"/>
      <c r="C29" s="205" t="s">
        <v>40</v>
      </c>
      <c r="D29" s="239" t="s">
        <v>9</v>
      </c>
      <c r="E29" s="207">
        <v>38</v>
      </c>
      <c r="F29" s="234">
        <v>19</v>
      </c>
      <c r="G29" s="357">
        <v>4.8279457768508864</v>
      </c>
      <c r="H29" s="235">
        <v>0.12705120465397068</v>
      </c>
      <c r="I29" s="236">
        <v>0.5</v>
      </c>
      <c r="J29" s="482" t="s">
        <v>110</v>
      </c>
      <c r="K29" s="450" t="s">
        <v>102</v>
      </c>
      <c r="N29" s="32"/>
      <c r="O29" s="41"/>
      <c r="P29" s="75"/>
      <c r="Q29" s="42"/>
      <c r="R29" s="40"/>
      <c r="S29" s="40"/>
      <c r="T29" s="40"/>
      <c r="U29" s="40"/>
      <c r="V29" s="40"/>
      <c r="W29" s="40"/>
      <c r="X29" s="40"/>
      <c r="Y29" s="40"/>
      <c r="Z29" s="2" t="s">
        <v>213</v>
      </c>
    </row>
    <row r="30" spans="1:49" ht="16">
      <c r="A30" s="425"/>
      <c r="B30" s="475" t="s">
        <v>44</v>
      </c>
      <c r="C30" s="192" t="s">
        <v>45</v>
      </c>
      <c r="D30" s="238" t="s">
        <v>9</v>
      </c>
      <c r="E30" s="194">
        <v>11.231938030686727</v>
      </c>
      <c r="F30" s="225">
        <v>6.1313868613138682</v>
      </c>
      <c r="G30" s="355">
        <v>2.6515715775361239</v>
      </c>
      <c r="H30" s="226">
        <v>0.23607427055702918</v>
      </c>
      <c r="I30" s="227">
        <v>0.54588859416445623</v>
      </c>
      <c r="J30" s="483"/>
      <c r="K30" s="451"/>
      <c r="N30" s="32"/>
      <c r="O30" s="41"/>
      <c r="P30" s="75"/>
      <c r="Q30" s="42"/>
      <c r="R30" s="40"/>
      <c r="S30" s="40"/>
      <c r="T30" s="40"/>
      <c r="U30" s="40"/>
      <c r="V30" s="40"/>
      <c r="W30" s="40"/>
      <c r="X30" s="40"/>
      <c r="Y30" s="40"/>
    </row>
    <row r="31" spans="1:49" ht="16">
      <c r="A31" s="425"/>
      <c r="B31" s="476"/>
      <c r="C31" s="205" t="s">
        <v>113</v>
      </c>
      <c r="D31" s="239" t="s">
        <v>9</v>
      </c>
      <c r="E31" s="200">
        <v>11.231938030686727</v>
      </c>
      <c r="F31" s="230">
        <v>6.1313868613138682</v>
      </c>
      <c r="G31" s="356">
        <v>1.0338149858483539</v>
      </c>
      <c r="H31" s="231">
        <v>9.2042440318302374E-2</v>
      </c>
      <c r="I31" s="232">
        <v>0.54588859416445623</v>
      </c>
      <c r="J31" s="488" t="s">
        <v>108</v>
      </c>
      <c r="K31" s="489"/>
      <c r="L31" s="1"/>
      <c r="M31" s="1"/>
      <c r="N31" s="32"/>
      <c r="O31" s="41"/>
      <c r="P31" s="75"/>
      <c r="Q31" s="73"/>
      <c r="R31" s="40"/>
      <c r="S31" s="40"/>
      <c r="T31" s="40"/>
      <c r="U31" s="72"/>
      <c r="V31" s="40"/>
      <c r="W31" s="40"/>
      <c r="X31" s="40"/>
      <c r="Y31" s="40"/>
    </row>
    <row r="32" spans="1:49" ht="15" customHeight="1">
      <c r="A32" s="425"/>
      <c r="B32" s="472" t="s">
        <v>57</v>
      </c>
      <c r="C32" s="192" t="s">
        <v>82</v>
      </c>
      <c r="D32" s="255" t="s">
        <v>9</v>
      </c>
      <c r="E32" s="207">
        <v>49.039177714881575</v>
      </c>
      <c r="F32" s="234">
        <v>8.2734991806941753</v>
      </c>
      <c r="G32" s="357">
        <v>2.3119320720989127</v>
      </c>
      <c r="H32" s="235">
        <v>4.7144592952612398E-2</v>
      </c>
      <c r="I32" s="236">
        <v>0.16871202916160388</v>
      </c>
      <c r="J32" s="490"/>
      <c r="K32" s="491"/>
      <c r="N32" s="32"/>
      <c r="O32" s="41"/>
      <c r="P32" s="75"/>
      <c r="Q32" s="73"/>
      <c r="R32" s="40"/>
      <c r="S32" s="40"/>
      <c r="T32" s="40"/>
      <c r="U32" s="72"/>
      <c r="V32" s="40"/>
      <c r="W32" s="40"/>
      <c r="X32" s="40"/>
      <c r="Y32" s="40"/>
    </row>
    <row r="33" spans="1:38" ht="15" customHeight="1">
      <c r="A33" s="425"/>
      <c r="B33" s="477"/>
      <c r="C33" s="205" t="s">
        <v>85</v>
      </c>
      <c r="D33" s="233" t="s">
        <v>9</v>
      </c>
      <c r="E33" s="207">
        <v>49.039177714881575</v>
      </c>
      <c r="F33" s="234">
        <v>8.2734991806941753</v>
      </c>
      <c r="G33" s="357">
        <v>2.2851184269328169</v>
      </c>
      <c r="H33" s="235">
        <v>4.6597812879708378E-2</v>
      </c>
      <c r="I33" s="236">
        <v>0.16871202916160388</v>
      </c>
      <c r="J33" s="480" t="s">
        <v>56</v>
      </c>
      <c r="K33" s="450" t="s">
        <v>103</v>
      </c>
      <c r="L33" s="1"/>
      <c r="M33" s="1"/>
      <c r="N33" s="32"/>
      <c r="O33" s="41"/>
      <c r="P33" s="75"/>
      <c r="Q33" s="73"/>
      <c r="R33" s="40"/>
      <c r="S33" s="40"/>
      <c r="T33" s="40"/>
      <c r="U33" s="40"/>
      <c r="V33" s="40"/>
      <c r="W33" s="40"/>
      <c r="X33" s="40"/>
      <c r="Y33" s="40"/>
    </row>
    <row r="34" spans="1:38" ht="15" customHeight="1">
      <c r="A34" s="425"/>
      <c r="B34" s="475" t="s">
        <v>58</v>
      </c>
      <c r="C34" s="192" t="s">
        <v>83</v>
      </c>
      <c r="D34" s="237" t="s">
        <v>9</v>
      </c>
      <c r="E34" s="194">
        <v>37.694026515715777</v>
      </c>
      <c r="F34" s="225">
        <v>10.630120661403247</v>
      </c>
      <c r="G34" s="355">
        <v>1.4270817816177566</v>
      </c>
      <c r="H34" s="226">
        <v>3.7859626936452735E-2</v>
      </c>
      <c r="I34" s="227">
        <v>0.28201074928865</v>
      </c>
      <c r="J34" s="481"/>
      <c r="K34" s="451"/>
      <c r="L34" s="1"/>
      <c r="M34" s="1"/>
      <c r="N34" s="32"/>
      <c r="O34" s="41"/>
      <c r="P34" s="75"/>
      <c r="Q34" s="42"/>
      <c r="R34" s="40"/>
      <c r="S34" s="40"/>
      <c r="T34" s="40"/>
      <c r="U34" s="40"/>
      <c r="V34" s="40"/>
      <c r="W34" s="40"/>
      <c r="X34" s="40"/>
      <c r="Y34" s="40"/>
    </row>
    <row r="35" spans="1:38" ht="15" customHeight="1">
      <c r="A35" s="425"/>
      <c r="B35" s="476"/>
      <c r="C35" s="205" t="s">
        <v>87</v>
      </c>
      <c r="D35" s="233" t="s">
        <v>9</v>
      </c>
      <c r="E35" s="200">
        <v>37.694026515715777</v>
      </c>
      <c r="F35" s="230">
        <v>10.630120661403247</v>
      </c>
      <c r="G35" s="356">
        <v>1.3555787278415017</v>
      </c>
      <c r="H35" s="231">
        <v>3.5962693645273477E-2</v>
      </c>
      <c r="I35" s="232">
        <v>0.28201074928865</v>
      </c>
      <c r="J35" s="480" t="s">
        <v>59</v>
      </c>
      <c r="K35" s="450" t="s">
        <v>103</v>
      </c>
      <c r="L35" s="1"/>
      <c r="M35" s="1"/>
      <c r="N35" s="32"/>
      <c r="O35" s="41"/>
      <c r="P35" s="75"/>
      <c r="Q35" s="42"/>
      <c r="R35" s="40"/>
      <c r="S35" s="40"/>
      <c r="T35" s="40"/>
      <c r="U35" s="40"/>
      <c r="V35" s="40"/>
      <c r="W35" s="40"/>
      <c r="X35" s="40"/>
      <c r="Y35" s="40"/>
    </row>
    <row r="36" spans="1:38" ht="16">
      <c r="A36" s="425"/>
      <c r="B36" s="472" t="s">
        <v>7</v>
      </c>
      <c r="C36" s="192" t="s">
        <v>84</v>
      </c>
      <c r="D36" s="237" t="s">
        <v>9</v>
      </c>
      <c r="E36" s="207">
        <v>32.950990615224192</v>
      </c>
      <c r="F36" s="234">
        <v>9.6976016684045874</v>
      </c>
      <c r="G36" s="357">
        <v>0.36049456278861908</v>
      </c>
      <c r="H36" s="235">
        <v>1.0940325497287521E-2</v>
      </c>
      <c r="I36" s="236">
        <v>0.29430379746835439</v>
      </c>
      <c r="J36" s="481"/>
      <c r="K36" s="451"/>
      <c r="L36" s="1"/>
      <c r="M36" s="1"/>
      <c r="N36" s="32"/>
      <c r="O36" s="77"/>
      <c r="P36" s="76"/>
      <c r="Q36" s="42"/>
      <c r="R36" s="40"/>
      <c r="S36" s="40"/>
      <c r="T36" s="40"/>
      <c r="U36" s="40"/>
      <c r="V36" s="40"/>
      <c r="W36" s="40"/>
      <c r="X36" s="40"/>
      <c r="Y36" s="40"/>
    </row>
    <row r="37" spans="1:38" ht="16">
      <c r="A37" s="426"/>
      <c r="B37" s="473"/>
      <c r="C37" s="199" t="s">
        <v>88</v>
      </c>
      <c r="D37" s="256" t="s">
        <v>9</v>
      </c>
      <c r="E37" s="200">
        <v>32.950990615224192</v>
      </c>
      <c r="F37" s="230">
        <v>9.6976016684045874</v>
      </c>
      <c r="G37" s="356">
        <v>1.0278563980336659</v>
      </c>
      <c r="H37" s="231">
        <v>3.1193490054249543E-2</v>
      </c>
      <c r="I37" s="232">
        <v>0.29430379746835439</v>
      </c>
      <c r="J37" s="488" t="s">
        <v>180</v>
      </c>
      <c r="K37" s="489"/>
      <c r="N37" s="32"/>
      <c r="O37" s="77"/>
      <c r="P37" s="76"/>
      <c r="Q37" s="73"/>
      <c r="R37" s="40"/>
      <c r="S37" s="40"/>
      <c r="T37" s="40"/>
      <c r="U37" s="40"/>
      <c r="V37" s="40"/>
      <c r="W37" s="40"/>
      <c r="X37" s="40"/>
      <c r="Y37" s="40"/>
    </row>
    <row r="38" spans="1:38" ht="18.5" customHeight="1">
      <c r="A38" s="469" t="s">
        <v>196</v>
      </c>
      <c r="B38" s="464" t="s">
        <v>22</v>
      </c>
      <c r="C38" s="379" t="s">
        <v>22</v>
      </c>
      <c r="D38" s="380" t="s">
        <v>69</v>
      </c>
      <c r="E38" s="381">
        <v>32.265573770491798</v>
      </c>
      <c r="F38" s="382">
        <v>2.4762295081967212</v>
      </c>
      <c r="G38" s="383">
        <v>0.38278688524590165</v>
      </c>
      <c r="H38" s="384">
        <v>1.186363174474139E-2</v>
      </c>
      <c r="I38" s="385">
        <v>7.6745249466517632E-2</v>
      </c>
      <c r="J38" s="490"/>
      <c r="K38" s="491"/>
      <c r="L38" s="30"/>
      <c r="O38" s="40"/>
      <c r="P38" s="40"/>
      <c r="Q38" s="42"/>
      <c r="R38" s="40"/>
      <c r="S38" s="40"/>
      <c r="T38" s="40"/>
      <c r="U38" s="40"/>
      <c r="V38" s="40"/>
      <c r="W38" s="40"/>
      <c r="X38" s="40"/>
      <c r="Y38" s="40"/>
    </row>
    <row r="39" spans="1:38" ht="18" customHeight="1">
      <c r="A39" s="474"/>
      <c r="B39" s="465"/>
      <c r="C39" s="386" t="s">
        <v>30</v>
      </c>
      <c r="D39" s="387" t="s">
        <v>69</v>
      </c>
      <c r="E39" s="388">
        <v>32.265573770491798</v>
      </c>
      <c r="F39" s="389">
        <v>2.4762295081967212</v>
      </c>
      <c r="G39" s="390">
        <v>0.15204918032786885</v>
      </c>
      <c r="H39" s="391">
        <v>4.712427598821259E-3</v>
      </c>
      <c r="I39" s="392">
        <v>7.6745249466517632E-2</v>
      </c>
      <c r="J39" s="486" t="s">
        <v>89</v>
      </c>
      <c r="K39" s="462" t="s">
        <v>185</v>
      </c>
      <c r="N39" s="32"/>
      <c r="O39" s="40"/>
      <c r="P39" s="40"/>
      <c r="Q39" s="73"/>
      <c r="R39" s="40"/>
      <c r="S39" s="40"/>
      <c r="T39" s="40"/>
      <c r="U39" s="40"/>
      <c r="V39" s="40"/>
      <c r="W39" s="40"/>
      <c r="X39" s="40"/>
      <c r="Y39" s="40"/>
    </row>
    <row r="40" spans="1:38" ht="16.75" customHeight="1">
      <c r="A40" s="474"/>
      <c r="B40" s="464" t="s">
        <v>31</v>
      </c>
      <c r="C40" s="379" t="s">
        <v>33</v>
      </c>
      <c r="D40" s="380" t="s">
        <v>69</v>
      </c>
      <c r="E40" s="381">
        <v>14.989344262295081</v>
      </c>
      <c r="F40" s="382">
        <v>1.4942622950819673</v>
      </c>
      <c r="G40" s="383">
        <v>0.11352459016393444</v>
      </c>
      <c r="H40" s="384">
        <v>7.5736862251872929E-3</v>
      </c>
      <c r="I40" s="385">
        <v>9.9688303166183642E-2</v>
      </c>
      <c r="J40" s="487"/>
      <c r="K40" s="463"/>
      <c r="N40" s="32"/>
      <c r="Q40" s="17"/>
      <c r="AL40" s="2" t="s">
        <v>215</v>
      </c>
    </row>
    <row r="41" spans="1:38" ht="16.75" customHeight="1">
      <c r="A41" s="474"/>
      <c r="B41" s="465"/>
      <c r="C41" s="386" t="s">
        <v>50</v>
      </c>
      <c r="D41" s="387" t="s">
        <v>69</v>
      </c>
      <c r="E41" s="393">
        <v>14.989344262295081</v>
      </c>
      <c r="F41" s="80">
        <v>1.4942622950819673</v>
      </c>
      <c r="G41" s="394">
        <v>0.18893442622950821</v>
      </c>
      <c r="H41" s="395">
        <v>1.2604582490293652E-2</v>
      </c>
      <c r="I41" s="396">
        <v>9.9688303166183642E-2</v>
      </c>
      <c r="J41" s="484" t="s">
        <v>90</v>
      </c>
      <c r="K41" s="462" t="s">
        <v>186</v>
      </c>
      <c r="N41" s="32"/>
      <c r="Q41" s="17"/>
    </row>
    <row r="42" spans="1:38">
      <c r="A42" s="474"/>
      <c r="B42" s="464" t="s">
        <v>51</v>
      </c>
      <c r="C42" s="379" t="s">
        <v>52</v>
      </c>
      <c r="D42" s="380" t="s">
        <v>69</v>
      </c>
      <c r="E42" s="381">
        <v>15.122950819672131</v>
      </c>
      <c r="F42" s="382">
        <v>1.292622950819672</v>
      </c>
      <c r="G42" s="383">
        <v>0.16762295081967213</v>
      </c>
      <c r="H42" s="384">
        <v>1.1084010840108401E-2</v>
      </c>
      <c r="I42" s="385">
        <v>8.5474254742547426E-2</v>
      </c>
      <c r="J42" s="485"/>
      <c r="K42" s="463"/>
      <c r="N42" s="32"/>
      <c r="O42" s="77"/>
      <c r="P42" s="76"/>
      <c r="Q42" s="73"/>
      <c r="R42" s="40"/>
      <c r="S42" s="40"/>
      <c r="T42" s="40"/>
      <c r="U42" s="40"/>
      <c r="V42" s="40"/>
      <c r="W42" s="40"/>
      <c r="X42" s="40"/>
      <c r="Y42" s="40"/>
    </row>
    <row r="43" spans="1:38" ht="15" customHeight="1">
      <c r="A43" s="474"/>
      <c r="B43" s="465"/>
      <c r="C43" s="386" t="s">
        <v>62</v>
      </c>
      <c r="D43" s="387" t="s">
        <v>69</v>
      </c>
      <c r="E43" s="393">
        <v>15.122950819672131</v>
      </c>
      <c r="F43" s="80">
        <v>1.292622950819672</v>
      </c>
      <c r="G43" s="394">
        <v>0.31844262295081971</v>
      </c>
      <c r="H43" s="395">
        <v>2.1056910569105695E-2</v>
      </c>
      <c r="I43" s="396">
        <v>8.5474254742547426E-2</v>
      </c>
      <c r="J43" s="486" t="s">
        <v>91</v>
      </c>
      <c r="K43" s="462" t="s">
        <v>92</v>
      </c>
      <c r="N43" s="60"/>
      <c r="O43" s="77"/>
      <c r="P43" s="76"/>
      <c r="Q43" s="73"/>
      <c r="R43" s="40"/>
      <c r="S43" s="40"/>
      <c r="T43" s="40"/>
      <c r="U43" s="40"/>
      <c r="V43" s="40"/>
      <c r="W43" s="40"/>
      <c r="X43" s="40"/>
      <c r="Y43" s="40"/>
    </row>
    <row r="44" spans="1:38" ht="15" customHeight="1">
      <c r="A44" s="474"/>
      <c r="B44" s="464" t="s">
        <v>63</v>
      </c>
      <c r="C44" s="379" t="s">
        <v>64</v>
      </c>
      <c r="D44" s="397" t="s">
        <v>69</v>
      </c>
      <c r="E44" s="381">
        <v>5.1729508196721312</v>
      </c>
      <c r="F44" s="382">
        <v>0.76639344262295084</v>
      </c>
      <c r="G44" s="383">
        <v>0.26393442622950819</v>
      </c>
      <c r="H44" s="384">
        <v>5.1022025035652036E-2</v>
      </c>
      <c r="I44" s="385">
        <v>0.14815401679607035</v>
      </c>
      <c r="J44" s="487"/>
      <c r="K44" s="463"/>
      <c r="N44" s="60"/>
      <c r="O44" s="77"/>
      <c r="P44" s="76"/>
      <c r="Q44" s="73"/>
      <c r="R44" s="40"/>
      <c r="S44" s="40"/>
      <c r="T44" s="40"/>
      <c r="U44" s="40"/>
      <c r="V44" s="40"/>
      <c r="W44" s="40"/>
      <c r="X44" s="40"/>
      <c r="Y44" s="40"/>
    </row>
    <row r="45" spans="1:38">
      <c r="A45" s="470"/>
      <c r="B45" s="471"/>
      <c r="C45" s="386" t="s">
        <v>93</v>
      </c>
      <c r="D45" s="398" t="s">
        <v>69</v>
      </c>
      <c r="E45" s="388">
        <v>5.1729508196721312</v>
      </c>
      <c r="F45" s="389">
        <v>0.76639344262295084</v>
      </c>
      <c r="G45" s="390">
        <v>0.10327868852459017</v>
      </c>
      <c r="H45" s="395">
        <v>1.9965140231342101E-2</v>
      </c>
      <c r="I45" s="396">
        <v>0.14815401679607035</v>
      </c>
      <c r="J45" s="460"/>
      <c r="K45" s="461"/>
      <c r="N45" s="60"/>
      <c r="O45" s="77"/>
      <c r="P45" s="76"/>
      <c r="Q45" s="40"/>
      <c r="R45" s="40"/>
      <c r="S45" s="40"/>
      <c r="T45" s="40"/>
      <c r="U45" s="40"/>
      <c r="V45" s="40"/>
      <c r="W45" s="40"/>
      <c r="X45" s="40"/>
      <c r="Y45" s="40"/>
    </row>
    <row r="46" spans="1:38" ht="16">
      <c r="A46" s="466" t="s">
        <v>190</v>
      </c>
      <c r="B46" s="399" t="s">
        <v>5</v>
      </c>
      <c r="C46" s="287" t="s">
        <v>10</v>
      </c>
      <c r="D46" s="288" t="s">
        <v>9</v>
      </c>
      <c r="E46" s="400">
        <v>288.43</v>
      </c>
      <c r="F46" s="290">
        <v>32</v>
      </c>
      <c r="G46" s="354">
        <v>21.141005539876659</v>
      </c>
      <c r="H46" s="401">
        <v>7.3296832991979533E-2</v>
      </c>
      <c r="I46" s="291">
        <v>0.11094546337066186</v>
      </c>
      <c r="J46" s="475" t="s">
        <v>6</v>
      </c>
      <c r="K46" s="450" t="s">
        <v>94</v>
      </c>
      <c r="N46" s="60"/>
      <c r="O46" s="40"/>
      <c r="P46" s="40"/>
      <c r="Q46" s="73"/>
      <c r="R46" s="40"/>
      <c r="S46" s="40"/>
      <c r="T46" s="40"/>
      <c r="U46" s="40"/>
      <c r="V46" s="40"/>
      <c r="W46" s="40"/>
      <c r="X46" s="40"/>
      <c r="Y46" s="40"/>
    </row>
    <row r="47" spans="1:38" ht="16">
      <c r="A47" s="468"/>
      <c r="B47" s="373" t="s">
        <v>12</v>
      </c>
      <c r="C47" s="372" t="s">
        <v>86</v>
      </c>
      <c r="D47" s="378" t="s">
        <v>9</v>
      </c>
      <c r="E47" s="310">
        <v>183.89881885648583</v>
      </c>
      <c r="F47" s="294">
        <v>29</v>
      </c>
      <c r="G47" s="202">
        <v>1.8998641162328838</v>
      </c>
      <c r="H47" s="402">
        <v>1.0331029465260095E-2</v>
      </c>
      <c r="I47" s="295">
        <v>0.15769541196798836</v>
      </c>
      <c r="J47" s="479"/>
      <c r="K47" s="451"/>
      <c r="N47" s="60"/>
      <c r="O47" s="40"/>
      <c r="P47" s="40"/>
      <c r="Q47" s="73"/>
      <c r="R47" s="40"/>
      <c r="S47" s="40"/>
      <c r="T47" s="40"/>
      <c r="U47" s="40"/>
      <c r="V47" s="40"/>
      <c r="W47" s="40"/>
      <c r="X47" s="40"/>
      <c r="Y47" s="40"/>
    </row>
    <row r="48" spans="1:38" ht="75.5" customHeight="1">
      <c r="A48" s="369" t="s">
        <v>193</v>
      </c>
      <c r="B48" s="94" t="s">
        <v>5</v>
      </c>
      <c r="C48" s="94" t="s">
        <v>77</v>
      </c>
      <c r="D48" s="95" t="s">
        <v>65</v>
      </c>
      <c r="E48" s="286">
        <v>5100</v>
      </c>
      <c r="F48" s="282">
        <v>700</v>
      </c>
      <c r="G48" s="361">
        <v>153.79892987890733</v>
      </c>
      <c r="H48" s="283">
        <v>3.0156652917432809E-2</v>
      </c>
      <c r="I48" s="284">
        <v>0.13725490196078433</v>
      </c>
      <c r="J48" s="114" t="s">
        <v>78</v>
      </c>
      <c r="K48" s="352" t="s">
        <v>182</v>
      </c>
      <c r="N48" s="60"/>
      <c r="O48" s="40"/>
      <c r="P48" s="40"/>
      <c r="Q48" s="73"/>
      <c r="R48" s="40"/>
      <c r="S48" s="40"/>
      <c r="T48" s="40"/>
      <c r="U48" s="40"/>
      <c r="V48" s="40"/>
      <c r="W48" s="40"/>
      <c r="X48" s="40"/>
      <c r="Y48" s="40"/>
    </row>
    <row r="49" spans="1:31">
      <c r="A49" s="78"/>
      <c r="B49" s="74"/>
      <c r="C49" s="74"/>
      <c r="D49" s="78"/>
      <c r="E49" s="98"/>
      <c r="F49" s="98"/>
      <c r="G49" s="42"/>
      <c r="H49" s="99"/>
      <c r="I49" s="46"/>
      <c r="J49" s="45"/>
      <c r="K49" s="100"/>
      <c r="O49" s="40"/>
      <c r="P49" s="40"/>
      <c r="Q49" s="73"/>
      <c r="R49" s="40"/>
      <c r="S49" s="40"/>
      <c r="T49" s="40"/>
      <c r="U49" s="40"/>
      <c r="V49" s="40"/>
      <c r="W49" s="40"/>
      <c r="X49" s="40"/>
      <c r="Y49" s="40"/>
    </row>
    <row r="50" spans="1:31" ht="36.5" customHeight="1">
      <c r="A50" s="78"/>
      <c r="B50" s="74"/>
      <c r="C50" s="74"/>
      <c r="D50" s="78"/>
      <c r="E50" s="98"/>
      <c r="F50" s="98"/>
      <c r="G50" s="42"/>
      <c r="H50" s="99"/>
      <c r="I50" s="46"/>
      <c r="J50" s="45"/>
      <c r="K50" s="100"/>
      <c r="N50" s="32"/>
      <c r="Q50" s="33"/>
    </row>
    <row r="51" spans="1:31" ht="33" customHeight="1">
      <c r="A51" s="101" t="s">
        <v>95</v>
      </c>
      <c r="B51" s="74"/>
      <c r="C51" s="74"/>
      <c r="D51" s="78"/>
      <c r="E51" s="98"/>
      <c r="F51" s="98"/>
      <c r="G51" s="42"/>
      <c r="H51" s="99"/>
      <c r="I51" s="46"/>
      <c r="J51" s="45"/>
      <c r="K51" s="100"/>
      <c r="N51" s="32"/>
      <c r="Q51" s="33"/>
    </row>
    <row r="52" spans="1:31" ht="74.5" customHeight="1">
      <c r="A52" s="433" t="s">
        <v>0</v>
      </c>
      <c r="B52" s="420" t="s">
        <v>1</v>
      </c>
      <c r="C52" s="458" t="s">
        <v>76</v>
      </c>
      <c r="D52" s="433" t="s">
        <v>116</v>
      </c>
      <c r="E52" s="420" t="s">
        <v>73</v>
      </c>
      <c r="F52" s="435" t="s">
        <v>74</v>
      </c>
      <c r="G52" s="420" t="s">
        <v>75</v>
      </c>
      <c r="H52" s="440" t="s">
        <v>3</v>
      </c>
      <c r="I52" s="442" t="s">
        <v>4</v>
      </c>
      <c r="J52" s="420" t="s">
        <v>141</v>
      </c>
      <c r="K52" s="442" t="s">
        <v>105</v>
      </c>
      <c r="N52" s="32"/>
      <c r="Q52" s="33"/>
    </row>
    <row r="53" spans="1:31">
      <c r="A53" s="434"/>
      <c r="B53" s="421"/>
      <c r="C53" s="459"/>
      <c r="D53" s="434"/>
      <c r="E53" s="421"/>
      <c r="F53" s="436"/>
      <c r="G53" s="421"/>
      <c r="H53" s="441"/>
      <c r="I53" s="443"/>
      <c r="J53" s="421"/>
      <c r="K53" s="443"/>
      <c r="N53" s="32"/>
      <c r="Q53" s="33"/>
    </row>
    <row r="54" spans="1:31">
      <c r="A54" s="469" t="s">
        <v>197</v>
      </c>
      <c r="B54" s="94" t="s">
        <v>60</v>
      </c>
      <c r="C54" s="94" t="s">
        <v>40</v>
      </c>
      <c r="D54" s="296" t="s">
        <v>47</v>
      </c>
      <c r="E54" s="297">
        <v>86.449578343136565</v>
      </c>
      <c r="F54" s="282">
        <v>5.0350790163702071</v>
      </c>
      <c r="G54" s="353">
        <v>0.45638154631138828</v>
      </c>
      <c r="H54" s="112">
        <v>5.2791645148333047E-3</v>
      </c>
      <c r="I54" s="284">
        <v>5.8242956332128296E-2</v>
      </c>
      <c r="J54" s="444" t="s">
        <v>110</v>
      </c>
      <c r="K54" s="454"/>
      <c r="N54" s="32"/>
      <c r="Q54" s="33"/>
    </row>
    <row r="55" spans="1:31">
      <c r="A55" s="470"/>
      <c r="B55" s="280" t="s">
        <v>44</v>
      </c>
      <c r="C55" s="280" t="s">
        <v>45</v>
      </c>
      <c r="D55" s="298" t="s">
        <v>47</v>
      </c>
      <c r="E55" s="299">
        <v>48.599674013181207</v>
      </c>
      <c r="F55" s="285">
        <v>4.5489334561689461</v>
      </c>
      <c r="G55" s="106">
        <v>0.45638154631138828</v>
      </c>
      <c r="H55" s="111">
        <v>9.390629784627947E-3</v>
      </c>
      <c r="I55" s="110">
        <v>9.3600081657650297E-2</v>
      </c>
      <c r="J55" s="445"/>
      <c r="K55" s="455"/>
      <c r="N55" s="32"/>
      <c r="Q55" s="33"/>
    </row>
    <row r="56" spans="1:31" ht="14.5" customHeight="1">
      <c r="A56" s="466" t="s">
        <v>200</v>
      </c>
      <c r="B56" s="287" t="s">
        <v>5</v>
      </c>
      <c r="C56" s="287" t="s">
        <v>10</v>
      </c>
      <c r="D56" s="288" t="s">
        <v>65</v>
      </c>
      <c r="E56" s="289">
        <v>45600</v>
      </c>
      <c r="F56" s="290">
        <v>2217.4751044008999</v>
      </c>
      <c r="G56" s="354">
        <v>104.80244137487954</v>
      </c>
      <c r="H56" s="260">
        <v>2.2982991529578844E-3</v>
      </c>
      <c r="I56" s="291">
        <v>4.8628840008791661E-2</v>
      </c>
      <c r="J56" s="292" t="s">
        <v>78</v>
      </c>
      <c r="K56" s="261"/>
      <c r="L56" t="s">
        <v>198</v>
      </c>
      <c r="N56" s="32"/>
      <c r="Q56" s="33"/>
    </row>
    <row r="57" spans="1:31" ht="28.75" customHeight="1">
      <c r="A57" s="467"/>
      <c r="B57" s="287" t="s">
        <v>20</v>
      </c>
      <c r="C57" s="377" t="s">
        <v>43</v>
      </c>
      <c r="D57" s="288" t="s">
        <v>47</v>
      </c>
      <c r="E57" s="289">
        <v>116.5</v>
      </c>
      <c r="F57" s="290">
        <v>3.7548703105866634</v>
      </c>
      <c r="G57" s="354">
        <v>0.23730008534639502</v>
      </c>
      <c r="H57" s="260">
        <v>2.0369106038317167E-3</v>
      </c>
      <c r="I57" s="291">
        <v>3.2230646442803976E-2</v>
      </c>
      <c r="J57" s="452" t="s">
        <v>80</v>
      </c>
      <c r="K57" s="456"/>
      <c r="L57" t="s">
        <v>199</v>
      </c>
      <c r="N57" s="32"/>
      <c r="Q57" s="33"/>
    </row>
    <row r="58" spans="1:31" ht="35.5" customHeight="1">
      <c r="A58" s="468"/>
      <c r="B58" s="278" t="s">
        <v>18</v>
      </c>
      <c r="C58" s="362" t="s">
        <v>46</v>
      </c>
      <c r="D58" s="378" t="s">
        <v>47</v>
      </c>
      <c r="E58" s="293">
        <v>76.8</v>
      </c>
      <c r="F58" s="294">
        <v>3.5600578871201156</v>
      </c>
      <c r="G58" s="202">
        <v>3.0613380830457532E-2</v>
      </c>
      <c r="H58" s="262">
        <v>3.9861172956324911E-4</v>
      </c>
      <c r="I58" s="295">
        <v>4.6354920405209839E-2</v>
      </c>
      <c r="J58" s="453"/>
      <c r="K58" s="457"/>
      <c r="L58" t="s">
        <v>199</v>
      </c>
    </row>
    <row r="59" spans="1:31" ht="36" customHeight="1">
      <c r="A59" s="79"/>
      <c r="B59" s="39"/>
      <c r="C59" s="38"/>
      <c r="D59" s="38"/>
      <c r="E59" s="70" t="s">
        <v>147</v>
      </c>
      <c r="F59" s="80"/>
      <c r="G59" s="38"/>
      <c r="H59" s="81"/>
      <c r="I59" s="71"/>
      <c r="J59" s="82"/>
      <c r="K59" s="127"/>
    </row>
    <row r="60" spans="1:31" ht="22.25" customHeight="1">
      <c r="A60" s="79"/>
      <c r="B60" s="39"/>
      <c r="C60" s="38"/>
      <c r="D60" s="38"/>
      <c r="F60" s="80"/>
      <c r="G60" s="38"/>
      <c r="H60" s="81"/>
      <c r="I60" s="71"/>
      <c r="J60" s="82"/>
      <c r="K60" s="127"/>
    </row>
    <row r="61" spans="1:31" ht="23.5" customHeight="1">
      <c r="A61" s="84"/>
      <c r="B61" s="38"/>
      <c r="C61" s="38"/>
      <c r="D61" s="38"/>
      <c r="E61" s="38"/>
      <c r="F61" s="38"/>
      <c r="G61" s="38"/>
      <c r="H61" s="38"/>
      <c r="I61" s="38"/>
      <c r="J61" s="38"/>
      <c r="K61" s="128"/>
      <c r="AE61" s="32"/>
    </row>
    <row r="62" spans="1:31" ht="25.2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128"/>
      <c r="AE62" s="32"/>
    </row>
    <row r="63" spans="1:31" s="38" customFormat="1">
      <c r="A63" s="53"/>
      <c r="B63" s="53"/>
      <c r="C63" s="53"/>
      <c r="D63" s="53"/>
      <c r="E63"/>
      <c r="F63"/>
      <c r="G63"/>
      <c r="H63"/>
      <c r="I63"/>
      <c r="J63"/>
      <c r="K63" s="122"/>
      <c r="AE63" s="83"/>
    </row>
    <row r="64" spans="1:31" s="38" customFormat="1">
      <c r="A64" s="53"/>
      <c r="B64" s="53"/>
      <c r="C64" s="53"/>
      <c r="D64" s="53"/>
      <c r="E64"/>
      <c r="F64"/>
      <c r="G64"/>
      <c r="H64"/>
      <c r="I64"/>
      <c r="J64"/>
      <c r="K64" s="122"/>
      <c r="AE64" s="83"/>
    </row>
    <row r="65" spans="1:32" s="38" customFormat="1">
      <c r="A65" s="85"/>
      <c r="B65" s="85"/>
      <c r="C65" s="85"/>
      <c r="D65" s="85"/>
      <c r="E65" s="51"/>
      <c r="F65"/>
      <c r="G65"/>
      <c r="H65"/>
      <c r="I65"/>
      <c r="J65"/>
      <c r="K65" s="122"/>
      <c r="AF65" s="83"/>
    </row>
    <row r="66" spans="1:32" s="38" customFormat="1">
      <c r="A66" s="43"/>
      <c r="B66" s="43"/>
      <c r="C66" s="43"/>
      <c r="D66" s="43"/>
      <c r="E66"/>
      <c r="F66"/>
      <c r="G66"/>
      <c r="H66"/>
      <c r="I66"/>
      <c r="J66"/>
      <c r="K66" s="122"/>
    </row>
    <row r="67" spans="1:32">
      <c r="A67" s="43"/>
      <c r="B67" s="43"/>
      <c r="C67" s="43"/>
      <c r="D67" s="43"/>
    </row>
    <row r="68" spans="1:32">
      <c r="A68" s="43"/>
      <c r="B68" s="43"/>
      <c r="C68" s="43"/>
      <c r="D68" s="43"/>
    </row>
    <row r="69" spans="1:32">
      <c r="A69" s="43"/>
      <c r="B69" s="43"/>
      <c r="C69" s="43"/>
      <c r="D69" s="43"/>
    </row>
    <row r="70" spans="1:32">
      <c r="A70" s="43"/>
      <c r="B70" s="43"/>
      <c r="C70" s="43"/>
      <c r="D70" s="43"/>
    </row>
    <row r="71" spans="1:32" ht="15" customHeight="1">
      <c r="A71" s="43"/>
      <c r="B71" s="43"/>
      <c r="C71" s="43"/>
      <c r="D71" s="43"/>
    </row>
    <row r="72" spans="1:32">
      <c r="A72" s="43"/>
      <c r="B72" s="43"/>
      <c r="C72" s="43"/>
      <c r="D72" s="43"/>
    </row>
    <row r="73" spans="1:32">
      <c r="A73" s="43"/>
      <c r="B73" s="43"/>
      <c r="C73" s="43"/>
      <c r="D73" s="43"/>
    </row>
    <row r="74" spans="1:32">
      <c r="A74" s="43"/>
      <c r="B74" s="43"/>
      <c r="C74" s="43"/>
      <c r="D74" s="43"/>
    </row>
    <row r="75" spans="1:32">
      <c r="A75" s="43"/>
      <c r="B75" s="43"/>
      <c r="C75" s="43"/>
      <c r="D75" s="43"/>
    </row>
    <row r="76" spans="1:32">
      <c r="A76" s="43"/>
      <c r="B76" s="43"/>
      <c r="C76" s="43"/>
      <c r="D76" s="43"/>
    </row>
    <row r="77" spans="1:32">
      <c r="A77" s="43"/>
      <c r="B77" s="43"/>
      <c r="C77" s="43"/>
      <c r="D77" s="43"/>
    </row>
    <row r="78" spans="1:32">
      <c r="A78" s="43"/>
      <c r="B78" s="43"/>
      <c r="C78" s="43"/>
      <c r="D78" s="43"/>
    </row>
    <row r="79" spans="1:32">
      <c r="A79" s="43"/>
      <c r="B79" s="43"/>
      <c r="C79" s="43"/>
      <c r="D79" s="43"/>
    </row>
    <row r="88" spans="5:5">
      <c r="E88" s="60"/>
    </row>
    <row r="102" spans="6:7">
      <c r="F102" s="69"/>
      <c r="G102" s="69"/>
    </row>
    <row r="103" spans="6:7">
      <c r="F103" s="69"/>
      <c r="G103" s="69"/>
    </row>
    <row r="129" spans="2:2">
      <c r="B129" s="16"/>
    </row>
  </sheetData>
  <mergeCells count="83">
    <mergeCell ref="M20:N21"/>
    <mergeCell ref="O20:X21"/>
    <mergeCell ref="M18:N19"/>
    <mergeCell ref="O18:X19"/>
    <mergeCell ref="A9:A10"/>
    <mergeCell ref="B9:B10"/>
    <mergeCell ref="C9:C10"/>
    <mergeCell ref="D9:D10"/>
    <mergeCell ref="M10:X17"/>
    <mergeCell ref="B16:B17"/>
    <mergeCell ref="J17:J18"/>
    <mergeCell ref="B18:B19"/>
    <mergeCell ref="J19:J20"/>
    <mergeCell ref="B20:B21"/>
    <mergeCell ref="J21:J22"/>
    <mergeCell ref="J15:J16"/>
    <mergeCell ref="B12:B13"/>
    <mergeCell ref="J13:J14"/>
    <mergeCell ref="B14:B15"/>
    <mergeCell ref="B24:B25"/>
    <mergeCell ref="J25:J26"/>
    <mergeCell ref="B26:B27"/>
    <mergeCell ref="J27:J28"/>
    <mergeCell ref="I9:I10"/>
    <mergeCell ref="J46:J47"/>
    <mergeCell ref="J35:J36"/>
    <mergeCell ref="J29:J30"/>
    <mergeCell ref="F9:F10"/>
    <mergeCell ref="J9:J10"/>
    <mergeCell ref="J41:J42"/>
    <mergeCell ref="J43:J44"/>
    <mergeCell ref="J39:J40"/>
    <mergeCell ref="J23:J24"/>
    <mergeCell ref="J33:J34"/>
    <mergeCell ref="J37:K38"/>
    <mergeCell ref="K9:K10"/>
    <mergeCell ref="J12:K12"/>
    <mergeCell ref="J31:K32"/>
    <mergeCell ref="K29:K30"/>
    <mergeCell ref="A56:A58"/>
    <mergeCell ref="A54:A55"/>
    <mergeCell ref="E9:E10"/>
    <mergeCell ref="G9:G10"/>
    <mergeCell ref="H9:H10"/>
    <mergeCell ref="B42:B43"/>
    <mergeCell ref="B44:B45"/>
    <mergeCell ref="B36:B37"/>
    <mergeCell ref="A38:A45"/>
    <mergeCell ref="B38:B39"/>
    <mergeCell ref="B28:B29"/>
    <mergeCell ref="B22:B23"/>
    <mergeCell ref="B30:B31"/>
    <mergeCell ref="B32:B33"/>
    <mergeCell ref="B34:B35"/>
    <mergeCell ref="A46:A47"/>
    <mergeCell ref="A52:A53"/>
    <mergeCell ref="B52:B53"/>
    <mergeCell ref="C52:C53"/>
    <mergeCell ref="K33:K34"/>
    <mergeCell ref="K35:K36"/>
    <mergeCell ref="J45:K45"/>
    <mergeCell ref="D52:D53"/>
    <mergeCell ref="E52:E53"/>
    <mergeCell ref="F52:F53"/>
    <mergeCell ref="G52:G53"/>
    <mergeCell ref="K46:K47"/>
    <mergeCell ref="K41:K42"/>
    <mergeCell ref="K43:K44"/>
    <mergeCell ref="K39:K40"/>
    <mergeCell ref="B40:B41"/>
    <mergeCell ref="A12:A37"/>
    <mergeCell ref="K15:K16"/>
    <mergeCell ref="K23:K24"/>
    <mergeCell ref="K25:K26"/>
    <mergeCell ref="K27:K28"/>
    <mergeCell ref="J57:J58"/>
    <mergeCell ref="K54:K55"/>
    <mergeCell ref="K57:K58"/>
    <mergeCell ref="H52:H53"/>
    <mergeCell ref="I52:I53"/>
    <mergeCell ref="J52:J53"/>
    <mergeCell ref="K52:K53"/>
    <mergeCell ref="J54:J5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BE35-8C01-4ACE-BD68-FF5105A72186}">
  <dimension ref="A1:AC101"/>
  <sheetViews>
    <sheetView zoomScale="80" zoomScaleNormal="80" zoomScaleSheetLayoutView="50" workbookViewId="0">
      <selection activeCell="A57" sqref="A57:A58"/>
    </sheetView>
  </sheetViews>
  <sheetFormatPr baseColWidth="10" defaultColWidth="8.83203125" defaultRowHeight="15"/>
  <cols>
    <col min="1" max="1" width="17.33203125" customWidth="1"/>
    <col min="2" max="2" width="10.1640625" customWidth="1"/>
    <col min="4" max="4" width="13.33203125" customWidth="1"/>
    <col min="6" max="6" width="9.33203125" customWidth="1"/>
    <col min="7" max="7" width="11.1640625" customWidth="1"/>
    <col min="8" max="8" width="12.83203125" customWidth="1"/>
    <col min="9" max="9" width="10.33203125" customWidth="1"/>
    <col min="10" max="11" width="9" customWidth="1"/>
    <col min="15" max="15" width="12.5" bestFit="1" customWidth="1"/>
    <col min="16" max="16" width="10.1640625" customWidth="1"/>
    <col min="17" max="17" width="92.83203125" customWidth="1"/>
  </cols>
  <sheetData>
    <row r="1" spans="1:19" ht="26">
      <c r="A1" s="93" t="s">
        <v>179</v>
      </c>
    </row>
    <row r="2" spans="1:19" ht="26">
      <c r="A2" s="93" t="s">
        <v>175</v>
      </c>
      <c r="K2" s="274"/>
    </row>
    <row r="3" spans="1:19" ht="14.5" customHeight="1">
      <c r="A3" s="93"/>
      <c r="K3" s="274"/>
    </row>
    <row r="4" spans="1:19" ht="24">
      <c r="A4" s="274" t="s">
        <v>142</v>
      </c>
      <c r="G4" s="38"/>
      <c r="H4" s="38"/>
    </row>
    <row r="5" spans="1:19">
      <c r="A5" s="2"/>
      <c r="F5" s="54"/>
      <c r="G5" s="38"/>
      <c r="H5" s="38"/>
    </row>
    <row r="6" spans="1:19" ht="24">
      <c r="A6" s="92" t="s">
        <v>209</v>
      </c>
      <c r="F6" s="54"/>
      <c r="G6" s="38"/>
      <c r="H6" s="38"/>
    </row>
    <row r="7" spans="1:19" s="131" customFormat="1">
      <c r="A7" s="120"/>
      <c r="F7" s="132"/>
      <c r="G7" s="133"/>
      <c r="H7" s="133"/>
    </row>
    <row r="8" spans="1:19" ht="24">
      <c r="A8" s="101" t="s">
        <v>106</v>
      </c>
      <c r="E8" s="50"/>
      <c r="F8" s="50"/>
      <c r="G8" s="38"/>
      <c r="H8" s="38"/>
      <c r="L8" s="158"/>
      <c r="M8" s="158"/>
      <c r="N8" s="158"/>
      <c r="O8" s="158"/>
      <c r="P8" s="158"/>
    </row>
    <row r="9" spans="1:19" ht="31.75" customHeight="1">
      <c r="A9" s="420" t="s">
        <v>0</v>
      </c>
      <c r="B9" s="420" t="s">
        <v>141</v>
      </c>
      <c r="C9" s="458" t="s">
        <v>1</v>
      </c>
      <c r="D9" s="420" t="s">
        <v>156</v>
      </c>
      <c r="E9" s="433" t="s">
        <v>157</v>
      </c>
      <c r="F9" s="420" t="s">
        <v>151</v>
      </c>
      <c r="G9" s="458" t="s">
        <v>158</v>
      </c>
      <c r="H9" s="420" t="s">
        <v>159</v>
      </c>
      <c r="I9" s="435" t="s">
        <v>160</v>
      </c>
      <c r="J9" s="420" t="s">
        <v>2</v>
      </c>
      <c r="K9" s="433" t="s">
        <v>181</v>
      </c>
      <c r="L9" s="433" t="s">
        <v>115</v>
      </c>
      <c r="M9" s="458"/>
      <c r="N9" s="435"/>
      <c r="O9" s="420" t="s">
        <v>133</v>
      </c>
      <c r="P9" s="420" t="s">
        <v>141</v>
      </c>
      <c r="Q9" s="420" t="s">
        <v>126</v>
      </c>
      <c r="S9" s="92" t="s">
        <v>176</v>
      </c>
    </row>
    <row r="10" spans="1:19" ht="18">
      <c r="A10" s="421"/>
      <c r="B10" s="421"/>
      <c r="C10" s="459"/>
      <c r="D10" s="421"/>
      <c r="E10" s="434"/>
      <c r="F10" s="421"/>
      <c r="G10" s="459"/>
      <c r="H10" s="421"/>
      <c r="I10" s="436"/>
      <c r="J10" s="421"/>
      <c r="K10" s="434"/>
      <c r="L10" s="189" t="s">
        <v>138</v>
      </c>
      <c r="M10" s="190" t="s">
        <v>139</v>
      </c>
      <c r="N10" s="191" t="s">
        <v>140</v>
      </c>
      <c r="O10" s="527"/>
      <c r="P10" s="421"/>
      <c r="Q10" s="421"/>
    </row>
    <row r="11" spans="1:19" ht="14.5" customHeight="1">
      <c r="A11" s="437" t="s">
        <v>211</v>
      </c>
      <c r="B11" s="540" t="s">
        <v>6</v>
      </c>
      <c r="C11" s="20" t="s">
        <v>5</v>
      </c>
      <c r="D11" s="65" t="s">
        <v>9</v>
      </c>
      <c r="E11" s="58">
        <v>149.44555245313123</v>
      </c>
      <c r="F11" s="86">
        <v>17.550857598723574</v>
      </c>
      <c r="G11" s="160">
        <v>0.6640606302353409</v>
      </c>
      <c r="H11" s="161">
        <v>5.3051455923414439E-2</v>
      </c>
      <c r="I11" s="61">
        <v>7.9889476213358984E-2</v>
      </c>
      <c r="J11" s="520" t="s">
        <v>135</v>
      </c>
      <c r="K11" s="520" t="s">
        <v>135</v>
      </c>
      <c r="L11" s="520" t="s">
        <v>135</v>
      </c>
      <c r="M11" s="520" t="s">
        <v>135</v>
      </c>
      <c r="N11" s="520" t="s">
        <v>135</v>
      </c>
      <c r="O11" s="19" t="s">
        <v>11</v>
      </c>
      <c r="P11" s="540" t="s">
        <v>6</v>
      </c>
      <c r="Q11" s="124" t="s">
        <v>96</v>
      </c>
    </row>
    <row r="12" spans="1:19" ht="16">
      <c r="A12" s="439"/>
      <c r="B12" s="541"/>
      <c r="C12" s="24" t="s">
        <v>12</v>
      </c>
      <c r="D12" s="66" t="s">
        <v>9</v>
      </c>
      <c r="E12" s="59">
        <v>120.39090546469882</v>
      </c>
      <c r="F12" s="87">
        <v>19.664938173115274</v>
      </c>
      <c r="G12" s="105">
        <v>0.6640606302353409</v>
      </c>
      <c r="H12" s="106">
        <v>5.3051455923414439E-2</v>
      </c>
      <c r="I12" s="63">
        <v>7.9889476213358984E-2</v>
      </c>
      <c r="J12" s="521"/>
      <c r="K12" s="521"/>
      <c r="L12" s="521"/>
      <c r="M12" s="521"/>
      <c r="N12" s="521"/>
      <c r="O12" s="25"/>
      <c r="P12" s="541"/>
      <c r="Q12" s="125" t="s">
        <v>14</v>
      </c>
    </row>
    <row r="13" spans="1:19" ht="15" customHeight="1">
      <c r="A13" s="439"/>
      <c r="B13" s="540" t="s">
        <v>15</v>
      </c>
      <c r="C13" s="20" t="s">
        <v>12</v>
      </c>
      <c r="D13" s="65" t="s">
        <v>9</v>
      </c>
      <c r="E13" s="58">
        <v>136.92859992022338</v>
      </c>
      <c r="F13" s="86">
        <v>19.664938173115274</v>
      </c>
      <c r="G13" s="160">
        <v>0.11192660550458715</v>
      </c>
      <c r="H13" s="161">
        <v>0.17726366174710809</v>
      </c>
      <c r="I13" s="61">
        <v>1.5837491090520313</v>
      </c>
      <c r="J13" s="520" t="s">
        <v>135</v>
      </c>
      <c r="K13" s="520" t="s">
        <v>135</v>
      </c>
      <c r="L13" s="520" t="s">
        <v>135</v>
      </c>
      <c r="M13" s="520" t="s">
        <v>135</v>
      </c>
      <c r="N13" s="520" t="s">
        <v>135</v>
      </c>
      <c r="O13" s="19" t="s">
        <v>11</v>
      </c>
      <c r="P13" s="540" t="s">
        <v>15</v>
      </c>
      <c r="Q13" s="171" t="s">
        <v>97</v>
      </c>
    </row>
    <row r="14" spans="1:19" ht="16">
      <c r="A14" s="439"/>
      <c r="B14" s="541"/>
      <c r="C14" s="24" t="s">
        <v>20</v>
      </c>
      <c r="D14" s="66" t="s">
        <v>9</v>
      </c>
      <c r="E14" s="59">
        <v>189.20622257678497</v>
      </c>
      <c r="F14" s="87">
        <v>25.345033905065812</v>
      </c>
      <c r="G14" s="105">
        <v>0.11192660550458715</v>
      </c>
      <c r="H14" s="106">
        <v>0.17726366174710809</v>
      </c>
      <c r="I14" s="63">
        <v>1.5837491090520313</v>
      </c>
      <c r="J14" s="521"/>
      <c r="K14" s="521"/>
      <c r="L14" s="521"/>
      <c r="M14" s="521"/>
      <c r="N14" s="521"/>
      <c r="O14" s="25"/>
      <c r="P14" s="541"/>
      <c r="Q14" s="172"/>
    </row>
    <row r="15" spans="1:19" ht="16">
      <c r="A15" s="439"/>
      <c r="B15" s="536" t="s">
        <v>42</v>
      </c>
      <c r="C15" s="20" t="s">
        <v>20</v>
      </c>
      <c r="D15" s="107" t="s">
        <v>9</v>
      </c>
      <c r="E15" s="58">
        <v>189.20622257678497</v>
      </c>
      <c r="F15" s="86">
        <v>25.345033905065812</v>
      </c>
      <c r="G15" s="160">
        <v>0.17223773434383724</v>
      </c>
      <c r="H15" s="161">
        <v>0.65847626645392898</v>
      </c>
      <c r="I15" s="61">
        <v>3.8230662343677628</v>
      </c>
      <c r="J15" s="520" t="s">
        <v>135</v>
      </c>
      <c r="K15" s="520" t="s">
        <v>135</v>
      </c>
      <c r="L15" s="520" t="s">
        <v>135</v>
      </c>
      <c r="M15" s="520" t="s">
        <v>135</v>
      </c>
      <c r="N15" s="520" t="s">
        <v>135</v>
      </c>
      <c r="O15" s="19" t="s">
        <v>11</v>
      </c>
      <c r="P15" s="536" t="s">
        <v>42</v>
      </c>
      <c r="Q15" s="126" t="s">
        <v>81</v>
      </c>
    </row>
    <row r="16" spans="1:19" ht="15" customHeight="1">
      <c r="A16" s="439"/>
      <c r="B16" s="535"/>
      <c r="C16" s="24" t="s">
        <v>18</v>
      </c>
      <c r="D16" s="108" t="s">
        <v>9</v>
      </c>
      <c r="E16" s="59">
        <v>186.13482249700834</v>
      </c>
      <c r="F16" s="87">
        <v>16.418029517351414</v>
      </c>
      <c r="G16" s="105">
        <v>0.17223773434383724</v>
      </c>
      <c r="H16" s="106">
        <v>0.65847626645392898</v>
      </c>
      <c r="I16" s="63">
        <v>3.8230662343677628</v>
      </c>
      <c r="J16" s="521"/>
      <c r="K16" s="521"/>
      <c r="L16" s="521"/>
      <c r="M16" s="521"/>
      <c r="N16" s="521"/>
      <c r="O16" s="25"/>
      <c r="P16" s="535"/>
      <c r="Q16" s="125" t="s">
        <v>98</v>
      </c>
    </row>
    <row r="17" spans="1:23" ht="16">
      <c r="A17" s="439"/>
      <c r="B17" s="536" t="s">
        <v>17</v>
      </c>
      <c r="C17" s="20" t="s">
        <v>18</v>
      </c>
      <c r="D17" s="107" t="s">
        <v>9</v>
      </c>
      <c r="E17" s="58">
        <v>186.13482249700834</v>
      </c>
      <c r="F17" s="86">
        <v>16.418029517351414</v>
      </c>
      <c r="G17" s="160">
        <v>0.37016354208216989</v>
      </c>
      <c r="H17" s="161">
        <v>0.30809732748304741</v>
      </c>
      <c r="I17" s="61">
        <v>0.83232758620689651</v>
      </c>
      <c r="J17" s="520" t="s">
        <v>135</v>
      </c>
      <c r="K17" s="520" t="s">
        <v>135</v>
      </c>
      <c r="L17" s="520" t="s">
        <v>135</v>
      </c>
      <c r="M17" s="520" t="s">
        <v>135</v>
      </c>
      <c r="N17" s="520" t="s">
        <v>135</v>
      </c>
      <c r="O17" s="19" t="s">
        <v>11</v>
      </c>
      <c r="P17" s="536" t="s">
        <v>17</v>
      </c>
      <c r="Q17" s="126" t="s">
        <v>99</v>
      </c>
    </row>
    <row r="18" spans="1:23" ht="16">
      <c r="A18" s="439"/>
      <c r="B18" s="521"/>
      <c r="C18" s="24" t="s">
        <v>22</v>
      </c>
      <c r="D18" s="108" t="s">
        <v>9</v>
      </c>
      <c r="E18" s="59">
        <v>100.22337455125647</v>
      </c>
      <c r="F18" s="87">
        <v>13.450339050658155</v>
      </c>
      <c r="G18" s="105">
        <v>0.37016354208216989</v>
      </c>
      <c r="H18" s="106">
        <v>0.30809732748304741</v>
      </c>
      <c r="I18" s="63">
        <v>0.83232758620689651</v>
      </c>
      <c r="J18" s="521"/>
      <c r="K18" s="521"/>
      <c r="L18" s="521"/>
      <c r="M18" s="521"/>
      <c r="N18" s="521"/>
      <c r="O18" s="25"/>
      <c r="P18" s="521"/>
      <c r="Q18" s="125" t="s">
        <v>100</v>
      </c>
    </row>
    <row r="19" spans="1:23" ht="16">
      <c r="A19" s="439"/>
      <c r="B19" s="526" t="s">
        <v>29</v>
      </c>
      <c r="C19" s="62" t="s">
        <v>22</v>
      </c>
      <c r="D19" s="65" t="s">
        <v>9</v>
      </c>
      <c r="E19" s="58">
        <v>100.22337455125647</v>
      </c>
      <c r="F19" s="86">
        <v>13.450339050658155</v>
      </c>
      <c r="G19" s="160">
        <v>1.7391304347826084E-2</v>
      </c>
      <c r="H19" s="161">
        <v>0.34367770243318702</v>
      </c>
      <c r="I19" s="61">
        <v>19.761467889908257</v>
      </c>
      <c r="J19" s="520" t="s">
        <v>135</v>
      </c>
      <c r="K19" s="520" t="s">
        <v>135</v>
      </c>
      <c r="L19" s="520" t="s">
        <v>135</v>
      </c>
      <c r="M19" s="520" t="s">
        <v>135</v>
      </c>
      <c r="N19" s="520" t="s">
        <v>135</v>
      </c>
      <c r="O19" s="19" t="s">
        <v>11</v>
      </c>
      <c r="P19" s="526" t="s">
        <v>29</v>
      </c>
      <c r="Q19" s="126" t="s">
        <v>101</v>
      </c>
    </row>
    <row r="20" spans="1:23" ht="16">
      <c r="A20" s="439"/>
      <c r="B20" s="521"/>
      <c r="C20" s="64" t="s">
        <v>31</v>
      </c>
      <c r="D20" s="66" t="s">
        <v>9</v>
      </c>
      <c r="E20" s="59">
        <v>364.78659752692454</v>
      </c>
      <c r="F20" s="87">
        <v>22</v>
      </c>
      <c r="G20" s="105">
        <v>1.7391304347826084E-2</v>
      </c>
      <c r="H20" s="106">
        <v>0.34367770243318702</v>
      </c>
      <c r="I20" s="63">
        <v>19.761467889908257</v>
      </c>
      <c r="J20" s="521"/>
      <c r="K20" s="521"/>
      <c r="L20" s="521"/>
      <c r="M20" s="521"/>
      <c r="N20" s="521"/>
      <c r="O20" s="25"/>
      <c r="P20" s="521"/>
      <c r="Q20" s="125" t="s">
        <v>14</v>
      </c>
    </row>
    <row r="21" spans="1:23" ht="14.5" customHeight="1">
      <c r="A21" s="439"/>
      <c r="B21" s="536" t="s">
        <v>127</v>
      </c>
      <c r="C21" s="20" t="s">
        <v>31</v>
      </c>
      <c r="D21" s="107" t="s">
        <v>9</v>
      </c>
      <c r="E21" s="58">
        <v>364.78659752692454</v>
      </c>
      <c r="F21" s="86">
        <v>22</v>
      </c>
      <c r="G21" s="160">
        <v>2.3909498573175703E-2</v>
      </c>
      <c r="H21" s="161">
        <v>0.11813544639217285</v>
      </c>
      <c r="I21" s="61">
        <v>4.9409420289855079</v>
      </c>
      <c r="J21" s="62" t="s">
        <v>27</v>
      </c>
      <c r="K21" s="62" t="s">
        <v>28</v>
      </c>
      <c r="L21" s="520" t="s">
        <v>135</v>
      </c>
      <c r="M21" s="20">
        <v>0</v>
      </c>
      <c r="N21" s="520" t="s">
        <v>135</v>
      </c>
      <c r="O21" s="19" t="s">
        <v>183</v>
      </c>
      <c r="P21" s="536" t="s">
        <v>127</v>
      </c>
      <c r="Q21" s="171" t="s">
        <v>102</v>
      </c>
    </row>
    <row r="22" spans="1:23" ht="16">
      <c r="A22" s="439"/>
      <c r="B22" s="535"/>
      <c r="C22" s="5" t="s">
        <v>51</v>
      </c>
      <c r="D22" s="108" t="s">
        <v>9</v>
      </c>
      <c r="E22" s="59">
        <v>51</v>
      </c>
      <c r="F22" s="87">
        <v>21.058550754178558</v>
      </c>
      <c r="G22" s="105">
        <v>2.3909498573175703E-2</v>
      </c>
      <c r="H22" s="106">
        <v>0.11813544639217285</v>
      </c>
      <c r="I22" s="63">
        <v>4.9409420289855079</v>
      </c>
      <c r="J22" s="64"/>
      <c r="K22" s="64"/>
      <c r="L22" s="521"/>
      <c r="M22" s="24"/>
      <c r="N22" s="521"/>
      <c r="O22" s="25"/>
      <c r="P22" s="535"/>
      <c r="Q22" s="172"/>
    </row>
    <row r="23" spans="1:23" ht="16">
      <c r="A23" s="439"/>
      <c r="B23" s="553" t="s">
        <v>24</v>
      </c>
      <c r="C23" s="138" t="s">
        <v>25</v>
      </c>
      <c r="D23" s="155" t="s">
        <v>9</v>
      </c>
      <c r="E23" s="175">
        <v>51</v>
      </c>
      <c r="F23" s="175">
        <v>21</v>
      </c>
      <c r="G23" s="520" t="s">
        <v>135</v>
      </c>
      <c r="H23" s="520" t="s">
        <v>135</v>
      </c>
      <c r="I23" s="520" t="s">
        <v>135</v>
      </c>
      <c r="J23" s="137" t="s">
        <v>27</v>
      </c>
      <c r="K23" s="137" t="s">
        <v>28</v>
      </c>
      <c r="L23" s="520" t="s">
        <v>135</v>
      </c>
      <c r="M23" s="9">
        <v>34</v>
      </c>
      <c r="N23" s="520" t="s">
        <v>135</v>
      </c>
      <c r="O23" s="19" t="s">
        <v>183</v>
      </c>
      <c r="P23" s="537" t="s">
        <v>24</v>
      </c>
      <c r="Q23" s="14" t="s">
        <v>129</v>
      </c>
    </row>
    <row r="24" spans="1:23" ht="16">
      <c r="A24" s="439"/>
      <c r="B24" s="553"/>
      <c r="C24" s="142" t="s">
        <v>32</v>
      </c>
      <c r="D24" s="156" t="s">
        <v>9</v>
      </c>
      <c r="E24" s="175">
        <v>51</v>
      </c>
      <c r="F24" s="175">
        <v>17</v>
      </c>
      <c r="G24" s="521"/>
      <c r="H24" s="521"/>
      <c r="I24" s="521"/>
      <c r="J24" s="137"/>
      <c r="K24" s="137"/>
      <c r="L24" s="521"/>
      <c r="M24" s="5"/>
      <c r="N24" s="521"/>
      <c r="O24" s="187" t="s">
        <v>134</v>
      </c>
      <c r="P24" s="538"/>
      <c r="Q24" s="15"/>
    </row>
    <row r="25" spans="1:23" ht="16">
      <c r="A25" s="439"/>
      <c r="B25" s="554" t="s">
        <v>34</v>
      </c>
      <c r="C25" s="138" t="s">
        <v>32</v>
      </c>
      <c r="D25" s="56" t="s">
        <v>9</v>
      </c>
      <c r="E25" s="88">
        <v>51</v>
      </c>
      <c r="F25" s="135">
        <v>17</v>
      </c>
      <c r="G25" s="520" t="s">
        <v>135</v>
      </c>
      <c r="H25" s="520" t="s">
        <v>135</v>
      </c>
      <c r="I25" s="520" t="s">
        <v>135</v>
      </c>
      <c r="J25" s="520" t="s">
        <v>135</v>
      </c>
      <c r="K25" s="140" t="s">
        <v>28</v>
      </c>
      <c r="L25" s="520" t="s">
        <v>135</v>
      </c>
      <c r="M25" s="520" t="s">
        <v>135</v>
      </c>
      <c r="N25" s="520" t="s">
        <v>135</v>
      </c>
      <c r="O25" s="19" t="s">
        <v>183</v>
      </c>
      <c r="P25" s="537" t="s">
        <v>34</v>
      </c>
      <c r="Q25" s="14" t="s">
        <v>129</v>
      </c>
    </row>
    <row r="26" spans="1:23" ht="16">
      <c r="A26" s="439"/>
      <c r="B26" s="555"/>
      <c r="C26" s="174" t="s">
        <v>38</v>
      </c>
      <c r="D26" s="173" t="s">
        <v>9</v>
      </c>
      <c r="E26" s="89">
        <v>30</v>
      </c>
      <c r="F26" s="145">
        <v>17</v>
      </c>
      <c r="G26" s="521"/>
      <c r="H26" s="521"/>
      <c r="I26" s="521"/>
      <c r="J26" s="521"/>
      <c r="K26" s="143"/>
      <c r="L26" s="521"/>
      <c r="M26" s="521"/>
      <c r="N26" s="521"/>
      <c r="O26" s="187" t="s">
        <v>134</v>
      </c>
      <c r="P26" s="539"/>
      <c r="Q26" s="15"/>
    </row>
    <row r="27" spans="1:23" ht="16">
      <c r="A27" s="439"/>
      <c r="B27" s="536" t="s">
        <v>128</v>
      </c>
      <c r="C27" s="5" t="s">
        <v>38</v>
      </c>
      <c r="D27" s="107" t="s">
        <v>9</v>
      </c>
      <c r="E27" s="176">
        <v>30</v>
      </c>
      <c r="F27" s="88">
        <v>17</v>
      </c>
      <c r="G27" s="520" t="s">
        <v>135</v>
      </c>
      <c r="H27" s="520" t="s">
        <v>135</v>
      </c>
      <c r="I27" s="520" t="s">
        <v>135</v>
      </c>
      <c r="J27" s="520" t="s">
        <v>135</v>
      </c>
      <c r="K27" s="141" t="s">
        <v>28</v>
      </c>
      <c r="L27" s="520" t="s">
        <v>135</v>
      </c>
      <c r="M27" s="520" t="s">
        <v>135</v>
      </c>
      <c r="N27" s="520" t="s">
        <v>135</v>
      </c>
      <c r="O27" s="19" t="s">
        <v>183</v>
      </c>
      <c r="P27" s="526" t="s">
        <v>128</v>
      </c>
      <c r="Q27" s="11" t="s">
        <v>130</v>
      </c>
    </row>
    <row r="28" spans="1:23" ht="16">
      <c r="A28" s="439"/>
      <c r="B28" s="535"/>
      <c r="C28" s="5" t="s">
        <v>63</v>
      </c>
      <c r="D28" s="108" t="s">
        <v>9</v>
      </c>
      <c r="E28" s="177">
        <v>126</v>
      </c>
      <c r="F28" s="178">
        <v>21</v>
      </c>
      <c r="G28" s="521"/>
      <c r="H28" s="521"/>
      <c r="I28" s="521"/>
      <c r="J28" s="521"/>
      <c r="K28" s="188"/>
      <c r="L28" s="521"/>
      <c r="M28" s="521"/>
      <c r="N28" s="521"/>
      <c r="O28" s="25" t="s">
        <v>134</v>
      </c>
      <c r="P28" s="521"/>
      <c r="Q28" s="186" t="s">
        <v>187</v>
      </c>
    </row>
    <row r="29" spans="1:23" ht="14.5" customHeight="1">
      <c r="A29" s="439"/>
      <c r="B29" s="540" t="s">
        <v>35</v>
      </c>
      <c r="C29" s="20" t="s">
        <v>63</v>
      </c>
      <c r="D29" s="107" t="s">
        <v>9</v>
      </c>
      <c r="E29" s="18">
        <v>126</v>
      </c>
      <c r="F29" s="7">
        <v>21</v>
      </c>
      <c r="G29" s="162">
        <v>4.5434232086995381E-2</v>
      </c>
      <c r="H29" s="31">
        <v>3.3278712945032027E-2</v>
      </c>
      <c r="I29" s="6">
        <v>0.73245901639344257</v>
      </c>
      <c r="J29" s="520" t="s">
        <v>135</v>
      </c>
      <c r="K29" s="44" t="s">
        <v>28</v>
      </c>
      <c r="L29" s="520" t="s">
        <v>135</v>
      </c>
      <c r="M29" s="520" t="s">
        <v>135</v>
      </c>
      <c r="N29" s="520" t="s">
        <v>135</v>
      </c>
      <c r="O29" s="19" t="s">
        <v>183</v>
      </c>
      <c r="P29" s="531" t="s">
        <v>35</v>
      </c>
      <c r="Q29" s="462" t="s">
        <v>102</v>
      </c>
    </row>
    <row r="30" spans="1:23" ht="16">
      <c r="A30" s="439"/>
      <c r="B30" s="541"/>
      <c r="C30" s="24" t="s">
        <v>60</v>
      </c>
      <c r="D30" s="108" t="s">
        <v>9</v>
      </c>
      <c r="E30" s="59">
        <v>38</v>
      </c>
      <c r="F30" s="87">
        <v>19</v>
      </c>
      <c r="G30" s="105">
        <v>4.5434232086995381E-2</v>
      </c>
      <c r="H30" s="106">
        <v>3.3278712945032027E-2</v>
      </c>
      <c r="I30" s="63">
        <v>0.73245901639344257</v>
      </c>
      <c r="J30" s="521"/>
      <c r="K30" s="27"/>
      <c r="L30" s="521"/>
      <c r="M30" s="521"/>
      <c r="N30" s="521"/>
      <c r="O30" s="25"/>
      <c r="P30" s="533"/>
      <c r="Q30" s="463"/>
      <c r="V30" s="16"/>
      <c r="W30" s="16"/>
    </row>
    <row r="31" spans="1:23" ht="14.5" customHeight="1">
      <c r="A31" s="439"/>
      <c r="B31" s="536" t="s">
        <v>41</v>
      </c>
      <c r="C31" s="20" t="s">
        <v>60</v>
      </c>
      <c r="D31" s="107" t="s">
        <v>9</v>
      </c>
      <c r="E31" s="58">
        <v>38</v>
      </c>
      <c r="F31" s="86">
        <v>19</v>
      </c>
      <c r="G31" s="160">
        <v>7.6091166393564724E-2</v>
      </c>
      <c r="H31" s="161">
        <v>0.13546849396692984</v>
      </c>
      <c r="I31" s="61">
        <v>1.7803445575567736</v>
      </c>
      <c r="J31" s="520" t="s">
        <v>135</v>
      </c>
      <c r="K31" s="21" t="s">
        <v>28</v>
      </c>
      <c r="L31" s="520" t="s">
        <v>135</v>
      </c>
      <c r="M31" s="520" t="s">
        <v>135</v>
      </c>
      <c r="N31" s="520" t="s">
        <v>135</v>
      </c>
      <c r="O31" s="19" t="s">
        <v>11</v>
      </c>
      <c r="P31" s="526" t="s">
        <v>41</v>
      </c>
      <c r="Q31" s="184" t="s">
        <v>102</v>
      </c>
      <c r="V31" s="16"/>
      <c r="W31" s="16"/>
    </row>
    <row r="32" spans="1:23" ht="16">
      <c r="A32" s="439"/>
      <c r="B32" s="535"/>
      <c r="C32" s="24" t="s">
        <v>44</v>
      </c>
      <c r="D32" s="108" t="s">
        <v>9</v>
      </c>
      <c r="E32" s="59">
        <v>11.231938030686727</v>
      </c>
      <c r="F32" s="87">
        <v>6.1313868613138682</v>
      </c>
      <c r="G32" s="105">
        <v>7.6091166393564724E-2</v>
      </c>
      <c r="H32" s="106">
        <v>0.13546849396692984</v>
      </c>
      <c r="I32" s="63">
        <v>1.7803445575567736</v>
      </c>
      <c r="J32" s="521"/>
      <c r="K32" s="27"/>
      <c r="L32" s="521"/>
      <c r="M32" s="521"/>
      <c r="N32" s="521"/>
      <c r="O32" s="25"/>
      <c r="P32" s="521"/>
      <c r="Q32" s="185"/>
    </row>
    <row r="33" spans="1:22" ht="14.5" customHeight="1">
      <c r="A33" s="439"/>
      <c r="B33" s="536" t="s">
        <v>56</v>
      </c>
      <c r="C33" s="20" t="s">
        <v>57</v>
      </c>
      <c r="D33" s="107" t="s">
        <v>9</v>
      </c>
      <c r="E33" s="58">
        <v>49.039177714881575</v>
      </c>
      <c r="F33" s="86">
        <v>8.2734991806941753</v>
      </c>
      <c r="G33" s="160">
        <v>1.1768210934008641E-2</v>
      </c>
      <c r="H33" s="161">
        <v>1.9067481007001341E-2</v>
      </c>
      <c r="I33" s="61">
        <v>1.620253164556962</v>
      </c>
      <c r="J33" s="520" t="s">
        <v>135</v>
      </c>
      <c r="K33" s="21" t="s">
        <v>28</v>
      </c>
      <c r="L33" s="520" t="s">
        <v>135</v>
      </c>
      <c r="M33" s="520" t="s">
        <v>135</v>
      </c>
      <c r="N33" s="520" t="s">
        <v>135</v>
      </c>
      <c r="O33" s="19" t="s">
        <v>183</v>
      </c>
      <c r="P33" s="526" t="s">
        <v>56</v>
      </c>
      <c r="Q33" s="184" t="s">
        <v>102</v>
      </c>
    </row>
    <row r="34" spans="1:22" ht="24">
      <c r="A34" s="439"/>
      <c r="B34" s="535"/>
      <c r="C34" s="24" t="s">
        <v>58</v>
      </c>
      <c r="D34" s="108" t="s">
        <v>9</v>
      </c>
      <c r="E34" s="59">
        <v>37.694026515715777</v>
      </c>
      <c r="F34" s="87">
        <v>10.630120661403247</v>
      </c>
      <c r="G34" s="105">
        <v>1.1768210934008641E-2</v>
      </c>
      <c r="H34" s="106">
        <v>1.9067481007001341E-2</v>
      </c>
      <c r="I34" s="63">
        <v>1.620253164556962</v>
      </c>
      <c r="J34" s="521"/>
      <c r="K34" s="27"/>
      <c r="L34" s="521"/>
      <c r="M34" s="521"/>
      <c r="N34" s="521"/>
      <c r="O34" s="25"/>
      <c r="P34" s="521"/>
      <c r="Q34" s="185"/>
      <c r="S34" s="274" t="s">
        <v>177</v>
      </c>
    </row>
    <row r="35" spans="1:22" ht="16">
      <c r="A35" s="439"/>
      <c r="B35" s="534" t="s">
        <v>59</v>
      </c>
      <c r="C35" s="5" t="s">
        <v>58</v>
      </c>
      <c r="D35" s="52" t="s">
        <v>9</v>
      </c>
      <c r="E35" s="18">
        <v>37.694026515715777</v>
      </c>
      <c r="F35" s="7">
        <v>10.630120661403247</v>
      </c>
      <c r="G35" s="162">
        <v>0</v>
      </c>
      <c r="H35" s="31">
        <v>3.8105169074929238E-2</v>
      </c>
      <c r="I35" s="6">
        <v>0</v>
      </c>
      <c r="J35" s="520" t="s">
        <v>135</v>
      </c>
      <c r="K35" s="10" t="s">
        <v>28</v>
      </c>
      <c r="L35" s="520" t="s">
        <v>135</v>
      </c>
      <c r="M35" s="520" t="s">
        <v>135</v>
      </c>
      <c r="N35" s="520" t="s">
        <v>135</v>
      </c>
      <c r="O35" s="19" t="s">
        <v>183</v>
      </c>
      <c r="P35" s="530" t="s">
        <v>59</v>
      </c>
      <c r="Q35" s="19" t="s">
        <v>131</v>
      </c>
    </row>
    <row r="36" spans="1:22" ht="16">
      <c r="A36" s="438"/>
      <c r="B36" s="535"/>
      <c r="C36" s="24" t="s">
        <v>7</v>
      </c>
      <c r="D36" s="66" t="s">
        <v>9</v>
      </c>
      <c r="E36" s="59">
        <v>32.950990615224192</v>
      </c>
      <c r="F36" s="87">
        <v>9.6976016684045874</v>
      </c>
      <c r="G36" s="105">
        <v>0</v>
      </c>
      <c r="H36" s="106">
        <v>3.8105169074929238E-2</v>
      </c>
      <c r="I36" s="63">
        <v>0</v>
      </c>
      <c r="J36" s="521"/>
      <c r="K36" s="24"/>
      <c r="L36" s="521"/>
      <c r="M36" s="521"/>
      <c r="N36" s="521"/>
      <c r="O36" s="25"/>
      <c r="P36" s="521"/>
      <c r="Q36" s="25"/>
      <c r="S36" s="91" t="s">
        <v>178</v>
      </c>
    </row>
    <row r="37" spans="1:22" ht="16.75" customHeight="1">
      <c r="A37" s="466" t="s">
        <v>205</v>
      </c>
      <c r="B37" s="472" t="s">
        <v>6</v>
      </c>
      <c r="C37" s="371" t="s">
        <v>5</v>
      </c>
      <c r="D37" s="303" t="s">
        <v>9</v>
      </c>
      <c r="E37" s="335">
        <v>288.43</v>
      </c>
      <c r="F37" s="335">
        <v>32</v>
      </c>
      <c r="G37" s="196">
        <v>0.23086024877181979</v>
      </c>
      <c r="H37" s="196">
        <v>8.0543535068464511E-2</v>
      </c>
      <c r="I37" s="407">
        <v>0.34888438133874239</v>
      </c>
      <c r="J37" s="408" t="s">
        <v>21</v>
      </c>
      <c r="K37" s="370">
        <v>336</v>
      </c>
      <c r="L37" s="522" t="s">
        <v>135</v>
      </c>
      <c r="M37" s="522" t="s">
        <v>135</v>
      </c>
      <c r="N37" s="522" t="s">
        <v>135</v>
      </c>
      <c r="O37" s="198" t="s">
        <v>11</v>
      </c>
      <c r="P37" s="466" t="s">
        <v>6</v>
      </c>
      <c r="Q37" s="303" t="s">
        <v>67</v>
      </c>
    </row>
    <row r="38" spans="1:22" ht="19.75" customHeight="1">
      <c r="A38" s="468"/>
      <c r="B38" s="473"/>
      <c r="C38" s="372" t="s">
        <v>12</v>
      </c>
      <c r="D38" s="409" t="s">
        <v>9</v>
      </c>
      <c r="E38" s="310">
        <v>183.89881885648583</v>
      </c>
      <c r="F38" s="310">
        <v>29</v>
      </c>
      <c r="G38" s="202">
        <v>0.23086024877181979</v>
      </c>
      <c r="H38" s="202">
        <v>8.0543535068464511E-2</v>
      </c>
      <c r="I38" s="410">
        <v>0.34888438133874239</v>
      </c>
      <c r="J38" s="411"/>
      <c r="K38" s="203"/>
      <c r="L38" s="494"/>
      <c r="M38" s="494"/>
      <c r="N38" s="494"/>
      <c r="O38" s="204"/>
      <c r="P38" s="468"/>
      <c r="Q38" s="204"/>
    </row>
    <row r="39" spans="1:22" ht="18" customHeight="1">
      <c r="A39" s="532" t="s">
        <v>204</v>
      </c>
      <c r="B39" s="526" t="s">
        <v>29</v>
      </c>
      <c r="C39" s="5" t="s">
        <v>22</v>
      </c>
      <c r="D39" s="8" t="s">
        <v>69</v>
      </c>
      <c r="E39" s="18">
        <v>32.265573770491798</v>
      </c>
      <c r="F39" s="7">
        <v>2.4762295081967212</v>
      </c>
      <c r="G39" s="162">
        <v>1.2540983606557376E-3</v>
      </c>
      <c r="H39" s="31">
        <v>1.2508196721311475E-2</v>
      </c>
      <c r="I39" s="6">
        <v>9.9738562091503269</v>
      </c>
      <c r="J39" s="520" t="s">
        <v>135</v>
      </c>
      <c r="K39" s="520" t="s">
        <v>135</v>
      </c>
      <c r="L39" s="520" t="s">
        <v>135</v>
      </c>
      <c r="M39" s="520" t="s">
        <v>135</v>
      </c>
      <c r="N39" s="520" t="s">
        <v>135</v>
      </c>
      <c r="O39" s="19" t="s">
        <v>183</v>
      </c>
      <c r="P39" s="526" t="s">
        <v>29</v>
      </c>
      <c r="Q39" s="19" t="s">
        <v>136</v>
      </c>
    </row>
    <row r="40" spans="1:22" ht="18.5" customHeight="1">
      <c r="A40" s="532"/>
      <c r="B40" s="521"/>
      <c r="C40" s="24" t="s">
        <v>31</v>
      </c>
      <c r="D40" s="25" t="s">
        <v>69</v>
      </c>
      <c r="E40" s="59">
        <v>14.989344262295081</v>
      </c>
      <c r="F40" s="87">
        <v>1.4942622950819673</v>
      </c>
      <c r="G40" s="105">
        <v>1.2540983606557376E-3</v>
      </c>
      <c r="H40" s="106">
        <v>1.2508196721311475E-2</v>
      </c>
      <c r="I40" s="63">
        <v>9.9738562091503269</v>
      </c>
      <c r="J40" s="521"/>
      <c r="K40" s="521"/>
      <c r="L40" s="521"/>
      <c r="M40" s="521"/>
      <c r="N40" s="521"/>
      <c r="O40" s="25"/>
      <c r="P40" s="521"/>
      <c r="Q40" s="25"/>
    </row>
    <row r="41" spans="1:22" ht="27.5" customHeight="1">
      <c r="A41" s="552"/>
      <c r="B41" s="526" t="s">
        <v>49</v>
      </c>
      <c r="C41" s="20" t="s">
        <v>31</v>
      </c>
      <c r="D41" s="19" t="s">
        <v>69</v>
      </c>
      <c r="E41" s="58">
        <v>14.989344262295081</v>
      </c>
      <c r="F41" s="86">
        <v>1.4942622950819673</v>
      </c>
      <c r="G41" s="160">
        <v>6.1721311475409837E-3</v>
      </c>
      <c r="H41" s="161">
        <v>8.5000000000000006E-3</v>
      </c>
      <c r="I41" s="61">
        <v>1.3771580345285523</v>
      </c>
      <c r="J41" s="520" t="s">
        <v>135</v>
      </c>
      <c r="K41" s="520" t="s">
        <v>135</v>
      </c>
      <c r="L41" s="520" t="s">
        <v>135</v>
      </c>
      <c r="M41" s="520" t="s">
        <v>135</v>
      </c>
      <c r="N41" s="520" t="s">
        <v>135</v>
      </c>
      <c r="O41" s="19" t="s">
        <v>11</v>
      </c>
      <c r="P41" s="526" t="s">
        <v>49</v>
      </c>
      <c r="Q41" s="19" t="s">
        <v>136</v>
      </c>
    </row>
    <row r="42" spans="1:22" ht="27.5" customHeight="1">
      <c r="A42" s="552"/>
      <c r="B42" s="521"/>
      <c r="C42" s="24" t="s">
        <v>51</v>
      </c>
      <c r="D42" s="25" t="s">
        <v>69</v>
      </c>
      <c r="E42" s="59">
        <v>15.122950819672131</v>
      </c>
      <c r="F42" s="87">
        <v>1.292622950819672</v>
      </c>
      <c r="G42" s="105">
        <v>6.1721311475409837E-3</v>
      </c>
      <c r="H42" s="106">
        <v>8.5000000000000006E-3</v>
      </c>
      <c r="I42" s="63">
        <v>1.3771580345285523</v>
      </c>
      <c r="J42" s="521"/>
      <c r="K42" s="521"/>
      <c r="L42" s="521"/>
      <c r="M42" s="521"/>
      <c r="N42" s="521"/>
      <c r="O42" s="25"/>
      <c r="P42" s="521"/>
      <c r="Q42" s="25"/>
    </row>
    <row r="43" spans="1:22">
      <c r="A43" s="532"/>
      <c r="B43" s="526" t="s">
        <v>26</v>
      </c>
      <c r="C43" s="20" t="s">
        <v>51</v>
      </c>
      <c r="D43" s="19" t="s">
        <v>69</v>
      </c>
      <c r="E43" s="58">
        <v>15</v>
      </c>
      <c r="F43" s="86">
        <v>1.292622950819672</v>
      </c>
      <c r="G43" s="403">
        <v>0</v>
      </c>
      <c r="H43" s="161">
        <v>1.0688524590163935E-2</v>
      </c>
      <c r="I43" s="404">
        <v>0</v>
      </c>
      <c r="J43" s="520" t="s">
        <v>135</v>
      </c>
      <c r="K43" s="520" t="s">
        <v>135</v>
      </c>
      <c r="L43" s="520" t="s">
        <v>135</v>
      </c>
      <c r="M43" s="520" t="s">
        <v>135</v>
      </c>
      <c r="N43" s="520" t="s">
        <v>135</v>
      </c>
      <c r="O43" s="19" t="s">
        <v>183</v>
      </c>
      <c r="P43" s="526" t="s">
        <v>26</v>
      </c>
      <c r="Q43" s="117" t="s">
        <v>184</v>
      </c>
    </row>
    <row r="44" spans="1:22">
      <c r="A44" s="532"/>
      <c r="B44" s="521"/>
      <c r="C44" s="24" t="s">
        <v>63</v>
      </c>
      <c r="D44" s="25" t="s">
        <v>69</v>
      </c>
      <c r="E44" s="59">
        <v>5.1893442622950827</v>
      </c>
      <c r="F44" s="87">
        <v>0.79098360655737709</v>
      </c>
      <c r="G44" s="405">
        <v>0</v>
      </c>
      <c r="H44" s="106">
        <v>1.0688524590163935E-2</v>
      </c>
      <c r="I44" s="406">
        <v>0</v>
      </c>
      <c r="J44" s="521"/>
      <c r="K44" s="521"/>
      <c r="L44" s="521"/>
      <c r="M44" s="521"/>
      <c r="N44" s="521"/>
      <c r="O44" s="25"/>
      <c r="P44" s="521"/>
      <c r="Q44" s="25"/>
    </row>
    <row r="45" spans="1:22" ht="15" customHeight="1">
      <c r="A45" s="466" t="s">
        <v>188</v>
      </c>
      <c r="B45" s="476" t="s">
        <v>6</v>
      </c>
      <c r="C45" s="205" t="s">
        <v>5</v>
      </c>
      <c r="D45" s="206" t="s">
        <v>47</v>
      </c>
      <c r="E45" s="412">
        <v>14.4</v>
      </c>
      <c r="F45" s="207">
        <v>2.4133863667535316</v>
      </c>
      <c r="G45" s="208">
        <v>2.3042106706898914E-2</v>
      </c>
      <c r="H45" s="209">
        <v>6.6846797421478532E-2</v>
      </c>
      <c r="I45" s="210">
        <v>2.9010714285714285</v>
      </c>
      <c r="J45" s="413" t="s">
        <v>21</v>
      </c>
      <c r="K45" s="205" t="s">
        <v>27</v>
      </c>
      <c r="L45" s="413">
        <v>53</v>
      </c>
      <c r="M45" s="522" t="s">
        <v>135</v>
      </c>
      <c r="N45" s="205">
        <v>22</v>
      </c>
      <c r="O45" s="198" t="s">
        <v>11</v>
      </c>
      <c r="P45" s="528" t="s">
        <v>6</v>
      </c>
      <c r="Q45" s="211" t="s">
        <v>132</v>
      </c>
      <c r="S45" s="29"/>
    </row>
    <row r="46" spans="1:22" ht="16">
      <c r="A46" s="467"/>
      <c r="B46" s="476"/>
      <c r="C46" s="205" t="s">
        <v>12</v>
      </c>
      <c r="D46" s="206" t="s">
        <v>47</v>
      </c>
      <c r="E46" s="412">
        <v>14.4</v>
      </c>
      <c r="F46" s="207">
        <v>4</v>
      </c>
      <c r="G46" s="208">
        <v>2.3042106706898914E-2</v>
      </c>
      <c r="H46" s="209">
        <v>6.6846797421478532E-2</v>
      </c>
      <c r="I46" s="210">
        <v>2.9010714285714285</v>
      </c>
      <c r="J46" s="413"/>
      <c r="K46" s="205"/>
      <c r="L46" s="413"/>
      <c r="M46" s="494"/>
      <c r="N46" s="205"/>
      <c r="O46" s="204"/>
      <c r="P46" s="528"/>
      <c r="Q46" s="273" t="s">
        <v>114</v>
      </c>
      <c r="T46" s="40"/>
      <c r="U46" s="40"/>
      <c r="V46" s="40"/>
    </row>
    <row r="47" spans="1:22" ht="16">
      <c r="A47" s="467"/>
      <c r="B47" s="475" t="s">
        <v>42</v>
      </c>
      <c r="C47" s="192" t="s">
        <v>20</v>
      </c>
      <c r="D47" s="193" t="s">
        <v>47</v>
      </c>
      <c r="E47" s="414">
        <v>13.4</v>
      </c>
      <c r="F47" s="194">
        <v>3.4098737083811712</v>
      </c>
      <c r="G47" s="195">
        <v>6.1434414466130891E-2</v>
      </c>
      <c r="H47" s="196">
        <v>1.1366245694603904E-2</v>
      </c>
      <c r="I47" s="213">
        <v>0.18501430824037846</v>
      </c>
      <c r="J47" s="197" t="s">
        <v>28</v>
      </c>
      <c r="K47" s="522" t="s">
        <v>135</v>
      </c>
      <c r="L47" s="240">
        <v>49</v>
      </c>
      <c r="M47" s="522" t="s">
        <v>135</v>
      </c>
      <c r="N47" s="522" t="s">
        <v>135</v>
      </c>
      <c r="O47" s="198" t="s">
        <v>11</v>
      </c>
      <c r="P47" s="525" t="s">
        <v>42</v>
      </c>
      <c r="Q47" s="198" t="s">
        <v>72</v>
      </c>
      <c r="T47" s="40"/>
      <c r="U47" s="40"/>
      <c r="V47" s="40"/>
    </row>
    <row r="48" spans="1:22" ht="16">
      <c r="A48" s="468"/>
      <c r="B48" s="494"/>
      <c r="C48" s="411" t="s">
        <v>18</v>
      </c>
      <c r="D48" s="415" t="s">
        <v>47</v>
      </c>
      <c r="E48" s="416">
        <v>30.7</v>
      </c>
      <c r="F48" s="200">
        <v>5</v>
      </c>
      <c r="G48" s="201">
        <v>6.1434414466130891E-2</v>
      </c>
      <c r="H48" s="202">
        <v>1.1366245694603904E-2</v>
      </c>
      <c r="I48" s="214">
        <v>0.18501430824037846</v>
      </c>
      <c r="J48" s="411"/>
      <c r="K48" s="494"/>
      <c r="L48" s="199"/>
      <c r="M48" s="494"/>
      <c r="N48" s="494"/>
      <c r="O48" s="204"/>
      <c r="P48" s="494"/>
      <c r="Q48" s="273" t="s">
        <v>114</v>
      </c>
      <c r="T48" s="40"/>
      <c r="U48" s="40"/>
      <c r="V48" s="40"/>
    </row>
    <row r="49" spans="1:29">
      <c r="T49" s="40"/>
      <c r="U49" s="40"/>
      <c r="V49" s="40"/>
    </row>
    <row r="50" spans="1:29">
      <c r="T50" s="40"/>
      <c r="U50" s="40"/>
      <c r="V50" s="40"/>
    </row>
    <row r="51" spans="1:29" ht="24">
      <c r="A51" s="101" t="s">
        <v>95</v>
      </c>
      <c r="T51" s="40"/>
      <c r="U51" s="40"/>
      <c r="V51" s="40"/>
    </row>
    <row r="52" spans="1:29">
      <c r="A52" s="433" t="s">
        <v>0</v>
      </c>
      <c r="B52" s="420" t="s">
        <v>141</v>
      </c>
      <c r="C52" s="458" t="s">
        <v>1</v>
      </c>
      <c r="D52" s="433" t="s">
        <v>116</v>
      </c>
      <c r="E52" s="420" t="s">
        <v>157</v>
      </c>
      <c r="F52" s="420" t="s">
        <v>151</v>
      </c>
      <c r="G52" s="433" t="s">
        <v>162</v>
      </c>
      <c r="H52" s="420" t="s">
        <v>161</v>
      </c>
      <c r="I52" s="420" t="s">
        <v>160</v>
      </c>
      <c r="J52" s="435" t="s">
        <v>2</v>
      </c>
      <c r="K52" s="458" t="s">
        <v>137</v>
      </c>
      <c r="L52" s="544" t="s">
        <v>115</v>
      </c>
      <c r="M52" s="545"/>
      <c r="N52" s="546"/>
      <c r="O52" s="420" t="s">
        <v>133</v>
      </c>
      <c r="P52" s="433" t="s">
        <v>141</v>
      </c>
      <c r="Q52" s="420" t="s">
        <v>126</v>
      </c>
      <c r="T52" s="40"/>
      <c r="U52" s="40"/>
      <c r="V52" s="40"/>
    </row>
    <row r="53" spans="1:29" ht="15" customHeight="1">
      <c r="A53" s="529"/>
      <c r="B53" s="527"/>
      <c r="C53" s="567"/>
      <c r="D53" s="529"/>
      <c r="E53" s="527"/>
      <c r="F53" s="527"/>
      <c r="G53" s="529"/>
      <c r="H53" s="527"/>
      <c r="I53" s="527"/>
      <c r="J53" s="566"/>
      <c r="K53" s="567"/>
      <c r="L53" s="547"/>
      <c r="M53" s="548"/>
      <c r="N53" s="549"/>
      <c r="O53" s="527"/>
      <c r="P53" s="529"/>
      <c r="Q53" s="527"/>
      <c r="T53" s="40"/>
      <c r="U53" s="40"/>
      <c r="V53" s="40"/>
      <c r="W53" s="40"/>
      <c r="X53" s="40"/>
      <c r="Y53" s="40"/>
      <c r="Z53" s="40"/>
      <c r="AA53" s="40"/>
      <c r="AB53" s="40"/>
      <c r="AC53" s="40"/>
    </row>
    <row r="54" spans="1:29" ht="15" customHeight="1">
      <c r="A54" s="434"/>
      <c r="B54" s="421"/>
      <c r="C54" s="567"/>
      <c r="D54" s="529"/>
      <c r="E54" s="527"/>
      <c r="F54" s="527"/>
      <c r="G54" s="529"/>
      <c r="H54" s="527"/>
      <c r="I54" s="527"/>
      <c r="J54" s="436"/>
      <c r="K54" s="459"/>
      <c r="L54" s="189" t="s">
        <v>138</v>
      </c>
      <c r="M54" s="190" t="s">
        <v>139</v>
      </c>
      <c r="N54" s="189" t="s">
        <v>140</v>
      </c>
      <c r="O54" s="421"/>
      <c r="P54" s="434"/>
      <c r="Q54" s="421"/>
      <c r="T54" s="40"/>
      <c r="U54" s="40"/>
      <c r="V54" s="40"/>
      <c r="W54" s="40"/>
      <c r="X54" s="40"/>
      <c r="Y54" s="40"/>
      <c r="Z54" s="40"/>
      <c r="AA54" s="40"/>
      <c r="AB54" s="40"/>
      <c r="AC54" s="40"/>
    </row>
    <row r="55" spans="1:29">
      <c r="A55" s="556" t="s">
        <v>172</v>
      </c>
      <c r="B55" s="564" t="s">
        <v>6</v>
      </c>
      <c r="C55" s="150" t="s">
        <v>5</v>
      </c>
      <c r="D55" s="321" t="s">
        <v>9</v>
      </c>
      <c r="E55" s="304">
        <v>429.30776992936433</v>
      </c>
      <c r="F55" s="304">
        <v>20</v>
      </c>
      <c r="G55" s="306">
        <v>0.15959404118938808</v>
      </c>
      <c r="H55" s="306">
        <v>0.23594278592201318</v>
      </c>
      <c r="I55" s="179">
        <v>1.4783934548159168</v>
      </c>
      <c r="J55" s="550" t="s">
        <v>135</v>
      </c>
      <c r="K55" s="520" t="s">
        <v>135</v>
      </c>
      <c r="L55" s="150">
        <v>24</v>
      </c>
      <c r="M55" s="134">
        <v>48</v>
      </c>
      <c r="N55" s="520" t="s">
        <v>135</v>
      </c>
      <c r="O55" s="116" t="s">
        <v>11</v>
      </c>
      <c r="P55" s="564" t="s">
        <v>6</v>
      </c>
      <c r="Q55" s="117" t="s">
        <v>8</v>
      </c>
      <c r="T55" s="40"/>
      <c r="U55" s="40"/>
      <c r="V55" s="40"/>
      <c r="W55" s="40"/>
      <c r="X55" s="40"/>
      <c r="Y55" s="40"/>
      <c r="Z55" s="40"/>
      <c r="AA55" s="40"/>
      <c r="AB55" s="40"/>
      <c r="AC55" s="40"/>
    </row>
    <row r="56" spans="1:29" ht="14.5" customHeight="1">
      <c r="A56" s="557"/>
      <c r="B56" s="565"/>
      <c r="C56" s="281" t="s">
        <v>12</v>
      </c>
      <c r="D56" s="322" t="s">
        <v>9</v>
      </c>
      <c r="E56" s="299">
        <v>183.03</v>
      </c>
      <c r="F56" s="299">
        <v>16.530357884740933</v>
      </c>
      <c r="G56" s="302">
        <v>0.15959404118938808</v>
      </c>
      <c r="H56" s="302">
        <v>0.23594278592201318</v>
      </c>
      <c r="I56" s="180">
        <v>1.4783934548159168</v>
      </c>
      <c r="J56" s="551"/>
      <c r="K56" s="521"/>
      <c r="L56" s="281"/>
      <c r="M56" s="144"/>
      <c r="N56" s="521"/>
      <c r="O56" s="144"/>
      <c r="P56" s="565"/>
      <c r="Q56" s="118"/>
    </row>
    <row r="57" spans="1:29">
      <c r="A57" s="425" t="s">
        <v>203</v>
      </c>
      <c r="B57" s="560" t="s">
        <v>15</v>
      </c>
      <c r="C57" s="330" t="s">
        <v>12</v>
      </c>
      <c r="D57" s="328" t="s">
        <v>9</v>
      </c>
      <c r="E57" s="327">
        <v>183.9</v>
      </c>
      <c r="F57" s="327">
        <v>29</v>
      </c>
      <c r="G57" s="325">
        <v>0.23642174743790167</v>
      </c>
      <c r="H57" s="325">
        <v>6.6145561924613516E-2</v>
      </c>
      <c r="I57" s="323">
        <v>0.27977782349310842</v>
      </c>
      <c r="J57" s="216"/>
      <c r="K57" s="217"/>
      <c r="L57" s="522" t="s">
        <v>135</v>
      </c>
      <c r="M57" s="218">
        <v>30</v>
      </c>
      <c r="N57" s="522" t="s">
        <v>135</v>
      </c>
      <c r="O57" s="303" t="s">
        <v>11</v>
      </c>
      <c r="P57" s="560" t="s">
        <v>15</v>
      </c>
      <c r="Q57" s="219" t="s">
        <v>16</v>
      </c>
    </row>
    <row r="58" spans="1:29" ht="15" customHeight="1">
      <c r="A58" s="425"/>
      <c r="B58" s="560"/>
      <c r="C58" s="331" t="s">
        <v>20</v>
      </c>
      <c r="D58" s="329" t="s">
        <v>9</v>
      </c>
      <c r="E58" s="312">
        <v>130.30675699148864</v>
      </c>
      <c r="F58" s="312">
        <v>28</v>
      </c>
      <c r="G58" s="326">
        <v>0.23642174743790167</v>
      </c>
      <c r="H58" s="326">
        <v>6.6145561924613516E-2</v>
      </c>
      <c r="I58" s="324">
        <v>0.27977782349310842</v>
      </c>
      <c r="J58" s="216" t="s">
        <v>21</v>
      </c>
      <c r="K58" s="220">
        <v>336</v>
      </c>
      <c r="L58" s="494"/>
      <c r="M58" s="218"/>
      <c r="N58" s="494"/>
      <c r="O58" s="218"/>
      <c r="P58" s="560"/>
      <c r="Q58" s="219"/>
    </row>
    <row r="59" spans="1:29" ht="35.5" customHeight="1">
      <c r="A59" s="561" t="s">
        <v>202</v>
      </c>
      <c r="B59" s="559" t="s">
        <v>6</v>
      </c>
      <c r="C59" s="319" t="s">
        <v>5</v>
      </c>
      <c r="D59" s="56" t="s">
        <v>47</v>
      </c>
      <c r="E59" s="318">
        <v>196.916</v>
      </c>
      <c r="F59" s="318">
        <v>32.965279949953079</v>
      </c>
      <c r="G59" s="316">
        <v>0.28320300281513916</v>
      </c>
      <c r="H59" s="317">
        <v>0.23194401000938381</v>
      </c>
      <c r="I59" s="181">
        <v>0.81900265076209422</v>
      </c>
      <c r="J59" s="164" t="s">
        <v>27</v>
      </c>
      <c r="K59" s="165" t="s">
        <v>28</v>
      </c>
      <c r="L59" s="520" t="s">
        <v>135</v>
      </c>
      <c r="M59" s="134"/>
      <c r="N59" s="520" t="s">
        <v>135</v>
      </c>
      <c r="O59" s="116" t="s">
        <v>11</v>
      </c>
      <c r="P59" s="559" t="s">
        <v>6</v>
      </c>
      <c r="Q59" s="117" t="s">
        <v>48</v>
      </c>
    </row>
    <row r="60" spans="1:29" ht="34.75" customHeight="1">
      <c r="A60" s="562"/>
      <c r="B60" s="559"/>
      <c r="C60" s="307" t="s">
        <v>12</v>
      </c>
      <c r="D60" s="159" t="s">
        <v>47</v>
      </c>
      <c r="E60" s="299">
        <v>198.00399999999999</v>
      </c>
      <c r="F60" s="308">
        <v>30</v>
      </c>
      <c r="G60" s="301">
        <v>0.28320300281513916</v>
      </c>
      <c r="H60" s="302">
        <v>0.23194401000938381</v>
      </c>
      <c r="I60" s="180">
        <v>0.81900265076209422</v>
      </c>
      <c r="J60" s="163"/>
      <c r="K60" s="166"/>
      <c r="L60" s="521"/>
      <c r="M60" s="144">
        <v>53</v>
      </c>
      <c r="N60" s="521"/>
      <c r="O60" s="281"/>
      <c r="P60" s="559"/>
      <c r="Q60" s="136"/>
    </row>
    <row r="61" spans="1:29" ht="28.75" customHeight="1">
      <c r="A61" s="562"/>
      <c r="B61" s="558" t="s">
        <v>42</v>
      </c>
      <c r="C61" s="150" t="s">
        <v>20</v>
      </c>
      <c r="D61" s="57" t="s">
        <v>47</v>
      </c>
      <c r="E61" s="304">
        <v>444.38</v>
      </c>
      <c r="F61" s="304">
        <v>58.51494067217493</v>
      </c>
      <c r="G61" s="305">
        <v>1.0632105361247435</v>
      </c>
      <c r="H61" s="306">
        <v>0.74283406845996136</v>
      </c>
      <c r="I61" s="179">
        <v>0.69867071781238133</v>
      </c>
      <c r="J61" s="164" t="s">
        <v>27</v>
      </c>
      <c r="K61" s="165" t="s">
        <v>28</v>
      </c>
      <c r="L61" s="520" t="s">
        <v>135</v>
      </c>
      <c r="M61" s="151">
        <v>51</v>
      </c>
      <c r="N61" s="520" t="s">
        <v>135</v>
      </c>
      <c r="O61" s="116" t="s">
        <v>11</v>
      </c>
      <c r="P61" s="559" t="s">
        <v>42</v>
      </c>
      <c r="Q61" s="117" t="s">
        <v>53</v>
      </c>
    </row>
    <row r="62" spans="1:29" ht="27.5" customHeight="1">
      <c r="A62" s="563"/>
      <c r="B62" s="558"/>
      <c r="C62" s="281" t="s">
        <v>18</v>
      </c>
      <c r="D62" s="309" t="s">
        <v>47</v>
      </c>
      <c r="E62" s="299">
        <v>2349.1999999999998</v>
      </c>
      <c r="F62" s="308">
        <v>65</v>
      </c>
      <c r="G62" s="301">
        <v>1.0632105361247435</v>
      </c>
      <c r="H62" s="302">
        <v>0.74283406845996136</v>
      </c>
      <c r="I62" s="180">
        <v>0.69867071781238133</v>
      </c>
      <c r="J62" s="163"/>
      <c r="K62" s="166"/>
      <c r="L62" s="521"/>
      <c r="M62" s="144"/>
      <c r="N62" s="521"/>
      <c r="O62" s="281"/>
      <c r="P62" s="559"/>
      <c r="Q62" s="136"/>
    </row>
    <row r="63" spans="1:29" ht="22.75" customHeight="1">
      <c r="A63" s="467" t="s">
        <v>197</v>
      </c>
      <c r="B63" s="523" t="s">
        <v>54</v>
      </c>
      <c r="C63" s="363" t="s">
        <v>44</v>
      </c>
      <c r="D63" s="364" t="s">
        <v>47</v>
      </c>
      <c r="E63" s="365">
        <v>48.599674013181207</v>
      </c>
      <c r="F63" s="219"/>
      <c r="G63" s="366">
        <v>4.6332648288569207E-2</v>
      </c>
      <c r="H63" s="358">
        <v>4.3455460279214798E-2</v>
      </c>
      <c r="I63" s="367">
        <v>0.93790149892933616</v>
      </c>
      <c r="J63" s="522" t="s">
        <v>135</v>
      </c>
      <c r="K63" s="522" t="s">
        <v>135</v>
      </c>
      <c r="L63" s="522" t="s">
        <v>135</v>
      </c>
      <c r="M63" s="368">
        <v>48</v>
      </c>
      <c r="N63" s="522" t="s">
        <v>135</v>
      </c>
      <c r="O63" s="198" t="s">
        <v>11</v>
      </c>
      <c r="P63" s="523" t="s">
        <v>54</v>
      </c>
      <c r="Q63" s="215"/>
    </row>
    <row r="64" spans="1:29" ht="28.75" customHeight="1">
      <c r="A64" s="467"/>
      <c r="B64" s="524"/>
      <c r="C64" s="363" t="s">
        <v>55</v>
      </c>
      <c r="D64" s="364" t="s">
        <v>47</v>
      </c>
      <c r="E64" s="365">
        <v>137.40060945361776</v>
      </c>
      <c r="F64" s="219"/>
      <c r="G64" s="366">
        <v>4.6332648288569207E-2</v>
      </c>
      <c r="H64" s="358">
        <v>4.3455460279214798E-2</v>
      </c>
      <c r="I64" s="367"/>
      <c r="J64" s="494"/>
      <c r="K64" s="494"/>
      <c r="L64" s="494"/>
      <c r="M64" s="351"/>
      <c r="N64" s="494"/>
      <c r="O64" s="331"/>
      <c r="P64" s="524"/>
      <c r="Q64" s="266"/>
    </row>
    <row r="65" spans="1:18" ht="19.75" customHeight="1">
      <c r="A65" s="467"/>
      <c r="B65" s="475" t="s">
        <v>41</v>
      </c>
      <c r="C65" s="277" t="s">
        <v>60</v>
      </c>
      <c r="D65" s="332" t="s">
        <v>47</v>
      </c>
      <c r="E65" s="334">
        <v>86.449578343136565</v>
      </c>
      <c r="F65" s="335">
        <v>5.0350790163702071</v>
      </c>
      <c r="G65" s="336">
        <v>0.15358231167174544</v>
      </c>
      <c r="H65" s="336">
        <v>0.13979165190277087</v>
      </c>
      <c r="I65" s="221">
        <v>0.91020671834625322</v>
      </c>
      <c r="J65" s="542" t="s">
        <v>135</v>
      </c>
      <c r="K65" s="522" t="s">
        <v>135</v>
      </c>
      <c r="L65" s="522" t="s">
        <v>135</v>
      </c>
      <c r="M65" s="275">
        <v>42</v>
      </c>
      <c r="N65" s="277">
        <v>28</v>
      </c>
      <c r="O65" s="303" t="s">
        <v>11</v>
      </c>
      <c r="P65" s="525" t="s">
        <v>41</v>
      </c>
      <c r="Q65" s="198" t="s">
        <v>61</v>
      </c>
    </row>
    <row r="66" spans="1:18" ht="28.75" customHeight="1">
      <c r="A66" s="468"/>
      <c r="B66" s="479"/>
      <c r="C66" s="278" t="s">
        <v>44</v>
      </c>
      <c r="D66" s="333" t="s">
        <v>47</v>
      </c>
      <c r="E66" s="312">
        <v>48.599674013181207</v>
      </c>
      <c r="F66" s="310">
        <v>4.5489334561689461</v>
      </c>
      <c r="G66" s="311">
        <v>0.15358231167174544</v>
      </c>
      <c r="H66" s="311">
        <v>0.13979165190277087</v>
      </c>
      <c r="I66" s="222">
        <v>0.91020671834625322</v>
      </c>
      <c r="J66" s="543"/>
      <c r="K66" s="494"/>
      <c r="L66" s="494"/>
      <c r="M66" s="276"/>
      <c r="N66" s="278"/>
      <c r="O66" s="278"/>
      <c r="P66" s="494"/>
      <c r="Q66" s="273" t="s">
        <v>114</v>
      </c>
    </row>
    <row r="67" spans="1:18">
      <c r="A67" s="531" t="s">
        <v>201</v>
      </c>
      <c r="B67" s="526" t="s">
        <v>6</v>
      </c>
      <c r="C67" s="5" t="s">
        <v>5</v>
      </c>
      <c r="D67" s="154" t="s">
        <v>65</v>
      </c>
      <c r="E67" s="13">
        <v>45600</v>
      </c>
      <c r="F67" s="7">
        <v>2217.4751044008999</v>
      </c>
      <c r="G67" s="115">
        <v>31.506264053967232</v>
      </c>
      <c r="H67" s="67">
        <v>8.4005782203662065</v>
      </c>
      <c r="I67" s="320">
        <v>0.26663200073410215</v>
      </c>
      <c r="J67" s="520" t="s">
        <v>135</v>
      </c>
      <c r="K67" s="520" t="s">
        <v>135</v>
      </c>
      <c r="L67" s="520" t="s">
        <v>135</v>
      </c>
      <c r="M67" s="152">
        <v>23</v>
      </c>
      <c r="N67" s="55">
        <v>33</v>
      </c>
      <c r="O67" s="19" t="s">
        <v>11</v>
      </c>
      <c r="P67" s="526" t="s">
        <v>6</v>
      </c>
      <c r="Q67" s="19" t="s">
        <v>66</v>
      </c>
    </row>
    <row r="68" spans="1:18">
      <c r="A68" s="532"/>
      <c r="B68" s="521"/>
      <c r="C68" s="24" t="s">
        <v>12</v>
      </c>
      <c r="D68" s="149"/>
      <c r="E68" s="90">
        <v>9663</v>
      </c>
      <c r="F68" s="87">
        <v>1346.7716029553485</v>
      </c>
      <c r="G68" s="26">
        <v>31.506264053967232</v>
      </c>
      <c r="H68" s="68">
        <v>8.4005782203662065</v>
      </c>
      <c r="I68" s="183">
        <v>0.26663200073410215</v>
      </c>
      <c r="J68" s="521"/>
      <c r="K68" s="521"/>
      <c r="L68" s="521"/>
      <c r="M68" s="153">
        <v>25</v>
      </c>
      <c r="N68" s="28"/>
      <c r="O68" s="28"/>
      <c r="P68" s="521"/>
      <c r="Q68" s="4" t="s">
        <v>68</v>
      </c>
    </row>
    <row r="69" spans="1:18">
      <c r="A69" s="532"/>
      <c r="B69" s="526" t="s">
        <v>42</v>
      </c>
      <c r="C69" s="5" t="s">
        <v>20</v>
      </c>
      <c r="D69" s="154" t="s">
        <v>47</v>
      </c>
      <c r="E69" s="13">
        <v>116.5</v>
      </c>
      <c r="F69" s="7">
        <v>3.7548703105866634</v>
      </c>
      <c r="G69" s="115">
        <v>5.9467883780474226E-2</v>
      </c>
      <c r="H69" s="67">
        <v>9.1405989090504292E-2</v>
      </c>
      <c r="I69" s="182">
        <v>1.5370647697491577</v>
      </c>
      <c r="J69" s="169" t="s">
        <v>70</v>
      </c>
      <c r="K69" s="170" t="s">
        <v>28</v>
      </c>
      <c r="L69" s="23">
        <v>58</v>
      </c>
      <c r="M69" s="97">
        <v>47</v>
      </c>
      <c r="N69" s="23">
        <v>22</v>
      </c>
      <c r="O69" s="19" t="s">
        <v>11</v>
      </c>
      <c r="P69" s="23" t="s">
        <v>42</v>
      </c>
      <c r="Q69" s="19" t="s">
        <v>71</v>
      </c>
    </row>
    <row r="70" spans="1:18" ht="29.5" customHeight="1">
      <c r="A70" s="533"/>
      <c r="B70" s="521"/>
      <c r="C70" s="24" t="s">
        <v>18</v>
      </c>
      <c r="D70" s="149" t="s">
        <v>47</v>
      </c>
      <c r="E70" s="90">
        <v>76.8</v>
      </c>
      <c r="F70" s="113">
        <v>3.5600578871201156</v>
      </c>
      <c r="G70" s="26">
        <v>5.9467883780474226E-2</v>
      </c>
      <c r="H70" s="68">
        <v>9.1405989090504292E-2</v>
      </c>
      <c r="I70" s="183">
        <v>1.5370647697491577</v>
      </c>
      <c r="J70" s="167"/>
      <c r="K70" s="168"/>
      <c r="L70" s="28"/>
      <c r="M70" s="153"/>
      <c r="N70" s="28"/>
      <c r="O70" s="28"/>
      <c r="P70" s="28"/>
      <c r="Q70" s="12" t="s">
        <v>114</v>
      </c>
    </row>
    <row r="73" spans="1:18" ht="21" customHeight="1"/>
    <row r="74" spans="1:18" ht="20.5" customHeight="1">
      <c r="G74" s="1"/>
    </row>
    <row r="79" spans="1:18">
      <c r="R79" s="36"/>
    </row>
    <row r="81" spans="7:18">
      <c r="R81" s="36"/>
    </row>
    <row r="82" spans="7:18">
      <c r="R82" s="36"/>
    </row>
    <row r="83" spans="7:18">
      <c r="R83" s="36"/>
    </row>
    <row r="88" spans="7:18">
      <c r="G88" s="37"/>
    </row>
    <row r="89" spans="7:18">
      <c r="G89" s="37"/>
    </row>
    <row r="90" spans="7:18">
      <c r="G90" s="37"/>
    </row>
    <row r="91" spans="7:18">
      <c r="G91" s="37"/>
    </row>
    <row r="92" spans="7:18">
      <c r="G92" s="37"/>
    </row>
    <row r="93" spans="7:18">
      <c r="G93" s="37"/>
    </row>
    <row r="94" spans="7:18">
      <c r="G94" s="37"/>
    </row>
    <row r="95" spans="7:18">
      <c r="G95" s="37"/>
    </row>
    <row r="101" spans="2:2">
      <c r="B101" s="16"/>
    </row>
  </sheetData>
  <mergeCells count="196">
    <mergeCell ref="B69:B70"/>
    <mergeCell ref="A9:A10"/>
    <mergeCell ref="B9:B10"/>
    <mergeCell ref="C9:C10"/>
    <mergeCell ref="D9:D10"/>
    <mergeCell ref="F9:F10"/>
    <mergeCell ref="Q52:Q54"/>
    <mergeCell ref="B55:B56"/>
    <mergeCell ref="P55:P56"/>
    <mergeCell ref="I52:I54"/>
    <mergeCell ref="J52:J54"/>
    <mergeCell ref="K52:K54"/>
    <mergeCell ref="M45:M46"/>
    <mergeCell ref="M47:M48"/>
    <mergeCell ref="N47:N48"/>
    <mergeCell ref="K47:K48"/>
    <mergeCell ref="B52:B54"/>
    <mergeCell ref="C52:C54"/>
    <mergeCell ref="D52:D54"/>
    <mergeCell ref="Q9:Q10"/>
    <mergeCell ref="P9:P10"/>
    <mergeCell ref="P21:P22"/>
    <mergeCell ref="P61:P62"/>
    <mergeCell ref="K39:K40"/>
    <mergeCell ref="N21:N22"/>
    <mergeCell ref="N23:N24"/>
    <mergeCell ref="N25:N26"/>
    <mergeCell ref="N27:N28"/>
    <mergeCell ref="A63:A66"/>
    <mergeCell ref="A59:A62"/>
    <mergeCell ref="P57:P58"/>
    <mergeCell ref="P59:P60"/>
    <mergeCell ref="L57:L58"/>
    <mergeCell ref="L59:L60"/>
    <mergeCell ref="P41:P42"/>
    <mergeCell ref="K43:K44"/>
    <mergeCell ref="P27:P28"/>
    <mergeCell ref="P29:P30"/>
    <mergeCell ref="P31:P32"/>
    <mergeCell ref="P33:P34"/>
    <mergeCell ref="B63:B64"/>
    <mergeCell ref="I27:I28"/>
    <mergeCell ref="J33:J34"/>
    <mergeCell ref="J35:J36"/>
    <mergeCell ref="J29:J30"/>
    <mergeCell ref="J31:J32"/>
    <mergeCell ref="J27:J28"/>
    <mergeCell ref="H23:H24"/>
    <mergeCell ref="H25:H26"/>
    <mergeCell ref="J39:J40"/>
    <mergeCell ref="J41:J42"/>
    <mergeCell ref="G23:G24"/>
    <mergeCell ref="G25:G26"/>
    <mergeCell ref="G27:G28"/>
    <mergeCell ref="B61:B62"/>
    <mergeCell ref="B59:B60"/>
    <mergeCell ref="B13:B14"/>
    <mergeCell ref="B19:B20"/>
    <mergeCell ref="B17:B18"/>
    <mergeCell ref="B57:B58"/>
    <mergeCell ref="B15:B16"/>
    <mergeCell ref="A52:A54"/>
    <mergeCell ref="A11:A36"/>
    <mergeCell ref="A57:A58"/>
    <mergeCell ref="B47:B48"/>
    <mergeCell ref="A45:A48"/>
    <mergeCell ref="B45:B46"/>
    <mergeCell ref="B43:B44"/>
    <mergeCell ref="A39:A44"/>
    <mergeCell ref="B37:B38"/>
    <mergeCell ref="B23:B24"/>
    <mergeCell ref="B25:B26"/>
    <mergeCell ref="B27:B28"/>
    <mergeCell ref="B11:B12"/>
    <mergeCell ref="B29:B30"/>
    <mergeCell ref="B39:B40"/>
    <mergeCell ref="A55:A56"/>
    <mergeCell ref="B21:B22"/>
    <mergeCell ref="I9:I10"/>
    <mergeCell ref="H52:H54"/>
    <mergeCell ref="G52:G54"/>
    <mergeCell ref="L52:N53"/>
    <mergeCell ref="J55:J56"/>
    <mergeCell ref="K55:K56"/>
    <mergeCell ref="J63:J64"/>
    <mergeCell ref="K63:K64"/>
    <mergeCell ref="E52:E54"/>
    <mergeCell ref="F52:F54"/>
    <mergeCell ref="J25:J26"/>
    <mergeCell ref="H27:H28"/>
    <mergeCell ref="I23:I24"/>
    <mergeCell ref="N39:N40"/>
    <mergeCell ref="N41:N42"/>
    <mergeCell ref="N43:N44"/>
    <mergeCell ref="L41:L42"/>
    <mergeCell ref="L43:L44"/>
    <mergeCell ref="L37:L38"/>
    <mergeCell ref="L39:L40"/>
    <mergeCell ref="L33:L34"/>
    <mergeCell ref="L35:L36"/>
    <mergeCell ref="L21:L22"/>
    <mergeCell ref="L23:L24"/>
    <mergeCell ref="B65:B66"/>
    <mergeCell ref="L61:L62"/>
    <mergeCell ref="N55:N56"/>
    <mergeCell ref="N57:N58"/>
    <mergeCell ref="N59:N60"/>
    <mergeCell ref="N61:N62"/>
    <mergeCell ref="N63:N64"/>
    <mergeCell ref="J65:J66"/>
    <mergeCell ref="J9:J10"/>
    <mergeCell ref="K9:K10"/>
    <mergeCell ref="E9:E10"/>
    <mergeCell ref="H9:H10"/>
    <mergeCell ref="L9:N9"/>
    <mergeCell ref="J11:J12"/>
    <mergeCell ref="K11:K12"/>
    <mergeCell ref="J13:J14"/>
    <mergeCell ref="J15:J16"/>
    <mergeCell ref="J17:J18"/>
    <mergeCell ref="J19:J20"/>
    <mergeCell ref="K13:K14"/>
    <mergeCell ref="K15:K16"/>
    <mergeCell ref="I25:I26"/>
    <mergeCell ref="K17:K18"/>
    <mergeCell ref="K19:K20"/>
    <mergeCell ref="O9:O10"/>
    <mergeCell ref="G9:G10"/>
    <mergeCell ref="P23:P24"/>
    <mergeCell ref="P25:P26"/>
    <mergeCell ref="L11:L12"/>
    <mergeCell ref="M11:M12"/>
    <mergeCell ref="N11:N12"/>
    <mergeCell ref="L13:L14"/>
    <mergeCell ref="M13:M14"/>
    <mergeCell ref="N13:N14"/>
    <mergeCell ref="L15:L16"/>
    <mergeCell ref="M15:M16"/>
    <mergeCell ref="N15:N16"/>
    <mergeCell ref="L17:L18"/>
    <mergeCell ref="M17:M18"/>
    <mergeCell ref="N17:N18"/>
    <mergeCell ref="L19:L20"/>
    <mergeCell ref="M19:M20"/>
    <mergeCell ref="N19:N20"/>
    <mergeCell ref="P11:P12"/>
    <mergeCell ref="P13:P14"/>
    <mergeCell ref="P15:P16"/>
    <mergeCell ref="P17:P18"/>
    <mergeCell ref="P19:P20"/>
    <mergeCell ref="P63:P64"/>
    <mergeCell ref="P65:P66"/>
    <mergeCell ref="P67:P68"/>
    <mergeCell ref="A37:A38"/>
    <mergeCell ref="Q29:Q30"/>
    <mergeCell ref="O52:O54"/>
    <mergeCell ref="P39:P40"/>
    <mergeCell ref="B41:B42"/>
    <mergeCell ref="P37:P38"/>
    <mergeCell ref="P43:P44"/>
    <mergeCell ref="P45:P46"/>
    <mergeCell ref="P47:P48"/>
    <mergeCell ref="P52:P54"/>
    <mergeCell ref="P35:P36"/>
    <mergeCell ref="A67:A70"/>
    <mergeCell ref="B67:B68"/>
    <mergeCell ref="B35:B36"/>
    <mergeCell ref="B33:B34"/>
    <mergeCell ref="B31:B32"/>
    <mergeCell ref="N37:N38"/>
    <mergeCell ref="N29:N30"/>
    <mergeCell ref="N31:N32"/>
    <mergeCell ref="N33:N34"/>
    <mergeCell ref="N35:N36"/>
    <mergeCell ref="M25:M26"/>
    <mergeCell ref="M27:M28"/>
    <mergeCell ref="M29:M30"/>
    <mergeCell ref="M31:M32"/>
    <mergeCell ref="M33:M34"/>
    <mergeCell ref="M35:M36"/>
    <mergeCell ref="L25:L26"/>
    <mergeCell ref="L27:L28"/>
    <mergeCell ref="L29:L30"/>
    <mergeCell ref="L31:L32"/>
    <mergeCell ref="J67:J68"/>
    <mergeCell ref="K67:K68"/>
    <mergeCell ref="L63:L64"/>
    <mergeCell ref="L65:L66"/>
    <mergeCell ref="L67:L68"/>
    <mergeCell ref="J43:J44"/>
    <mergeCell ref="M37:M38"/>
    <mergeCell ref="M39:M40"/>
    <mergeCell ref="M41:M42"/>
    <mergeCell ref="M43:M44"/>
    <mergeCell ref="K65:K66"/>
    <mergeCell ref="K41:K4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B616-6805-4885-A786-1C39B6C3A2BC}">
  <dimension ref="A1:C28"/>
  <sheetViews>
    <sheetView zoomScale="80" zoomScaleNormal="80" workbookViewId="0">
      <selection activeCell="A5" sqref="A5"/>
    </sheetView>
  </sheetViews>
  <sheetFormatPr baseColWidth="10" defaultColWidth="8.83203125" defaultRowHeight="15"/>
  <sheetData>
    <row r="1" spans="1:3" ht="26">
      <c r="A1" s="93" t="s">
        <v>179</v>
      </c>
    </row>
    <row r="2" spans="1:3" ht="26">
      <c r="A2" s="93" t="s">
        <v>175</v>
      </c>
    </row>
    <row r="3" spans="1:3" ht="14.5" customHeight="1">
      <c r="A3" s="93"/>
    </row>
    <row r="4" spans="1:3" ht="24">
      <c r="A4" s="350" t="s">
        <v>163</v>
      </c>
      <c r="B4" s="119"/>
      <c r="C4" s="119"/>
    </row>
    <row r="5" spans="1:3">
      <c r="A5" s="119"/>
      <c r="B5" s="119"/>
      <c r="C5" s="119"/>
    </row>
    <row r="6" spans="1:3" ht="24">
      <c r="A6" s="92" t="s">
        <v>206</v>
      </c>
      <c r="B6" s="119"/>
      <c r="C6" s="119"/>
    </row>
    <row r="7" spans="1:3">
      <c r="A7" s="119"/>
      <c r="B7" s="119"/>
      <c r="C7" s="119"/>
    </row>
    <row r="8" spans="1:3">
      <c r="A8" s="337" t="s">
        <v>164</v>
      </c>
      <c r="B8" s="119"/>
      <c r="C8" s="119"/>
    </row>
    <row r="9" spans="1:3">
      <c r="A9" s="119" t="s">
        <v>165</v>
      </c>
      <c r="B9" s="119"/>
      <c r="C9" s="119"/>
    </row>
    <row r="10" spans="1:3">
      <c r="A10" s="119" t="s">
        <v>166</v>
      </c>
      <c r="B10" s="119"/>
      <c r="C10" s="119"/>
    </row>
    <row r="11" spans="1:3">
      <c r="A11" t="s">
        <v>173</v>
      </c>
      <c r="B11" s="119"/>
      <c r="C11" s="119"/>
    </row>
    <row r="12" spans="1:3">
      <c r="A12" t="s">
        <v>174</v>
      </c>
      <c r="B12" s="119"/>
      <c r="C12" s="119"/>
    </row>
    <row r="13" spans="1:3">
      <c r="A13" s="119" t="s">
        <v>207</v>
      </c>
      <c r="B13" s="119"/>
      <c r="C13" s="119"/>
    </row>
    <row r="14" spans="1:3">
      <c r="A14" s="119"/>
      <c r="B14" s="119"/>
      <c r="C14" s="119"/>
    </row>
    <row r="15" spans="1:3">
      <c r="A15" s="568" t="s">
        <v>167</v>
      </c>
      <c r="B15" s="569"/>
      <c r="C15" s="570"/>
    </row>
    <row r="16" spans="1:3">
      <c r="A16" s="338" t="s">
        <v>168</v>
      </c>
      <c r="B16" s="339" t="s">
        <v>169</v>
      </c>
      <c r="C16" s="340" t="s">
        <v>170</v>
      </c>
    </row>
    <row r="17" spans="1:3">
      <c r="A17" s="341">
        <v>59</v>
      </c>
      <c r="B17" s="347">
        <v>44</v>
      </c>
      <c r="C17" s="342" t="s">
        <v>171</v>
      </c>
    </row>
    <row r="18" spans="1:3">
      <c r="A18" s="343">
        <v>83</v>
      </c>
      <c r="B18" s="348">
        <v>42</v>
      </c>
      <c r="C18" s="344" t="s">
        <v>171</v>
      </c>
    </row>
    <row r="19" spans="1:3">
      <c r="A19" s="343">
        <v>228</v>
      </c>
      <c r="B19" s="348">
        <v>25</v>
      </c>
      <c r="C19" s="344" t="s">
        <v>171</v>
      </c>
    </row>
    <row r="20" spans="1:3">
      <c r="A20" s="343">
        <v>253</v>
      </c>
      <c r="B20" s="348">
        <v>31</v>
      </c>
      <c r="C20" s="344" t="s">
        <v>171</v>
      </c>
    </row>
    <row r="21" spans="1:3">
      <c r="A21" s="343">
        <v>87</v>
      </c>
      <c r="B21" s="348">
        <v>14</v>
      </c>
      <c r="C21" s="344" t="s">
        <v>171</v>
      </c>
    </row>
    <row r="22" spans="1:3">
      <c r="A22" s="343">
        <v>60</v>
      </c>
      <c r="B22" s="348">
        <v>20</v>
      </c>
      <c r="C22" s="344" t="s">
        <v>171</v>
      </c>
    </row>
    <row r="23" spans="1:3">
      <c r="A23" s="343">
        <v>102</v>
      </c>
      <c r="B23" s="348">
        <v>29</v>
      </c>
      <c r="C23" s="344" t="s">
        <v>171</v>
      </c>
    </row>
    <row r="24" spans="1:3">
      <c r="A24" s="343">
        <v>106</v>
      </c>
      <c r="B24" s="348">
        <v>52</v>
      </c>
      <c r="C24" s="344" t="s">
        <v>171</v>
      </c>
    </row>
    <row r="25" spans="1:3">
      <c r="A25" s="343">
        <v>257</v>
      </c>
      <c r="B25" s="348">
        <v>44</v>
      </c>
      <c r="C25" s="344" t="s">
        <v>171</v>
      </c>
    </row>
    <row r="26" spans="1:3">
      <c r="A26" s="343">
        <v>260</v>
      </c>
      <c r="B26" s="348">
        <v>13</v>
      </c>
      <c r="C26" s="344" t="s">
        <v>171</v>
      </c>
    </row>
    <row r="27" spans="1:3">
      <c r="A27" s="343">
        <v>262</v>
      </c>
      <c r="B27" s="348">
        <v>19</v>
      </c>
      <c r="C27" s="344" t="s">
        <v>171</v>
      </c>
    </row>
    <row r="28" spans="1:3">
      <c r="A28" s="345">
        <v>43</v>
      </c>
      <c r="B28" s="349">
        <v>11</v>
      </c>
      <c r="C28" s="346" t="s">
        <v>171</v>
      </c>
    </row>
  </sheetData>
  <mergeCells count="1"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Citation</vt:lpstr>
      <vt:lpstr>HR Litholgy</vt:lpstr>
      <vt:lpstr>Segment Geometries</vt:lpstr>
      <vt:lpstr>Relay Geometries</vt:lpstr>
      <vt:lpstr>Fig. 10e (Thrust Faults)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Stephens</dc:creator>
  <cp:lastModifiedBy>Jamie Farquharson</cp:lastModifiedBy>
  <dcterms:created xsi:type="dcterms:W3CDTF">2020-06-06T15:03:15Z</dcterms:created>
  <dcterms:modified xsi:type="dcterms:W3CDTF">2021-10-12T19:59:22Z</dcterms:modified>
</cp:coreProperties>
</file>