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2/DeVitre/165-DeVitreEtAl/"/>
    </mc:Choice>
  </mc:AlternateContent>
  <xr:revisionPtr revIDLastSave="0" documentId="13_ncr:1_{107843AF-85DF-C74B-9008-51243D6D75E4}" xr6:coauthVersionLast="36" xr6:coauthVersionMax="47" xr10:uidLastSave="{00000000-0000-0000-0000-000000000000}"/>
  <bookViews>
    <workbookView xWindow="60" yWindow="4060" windowWidth="31900" windowHeight="12460" xr2:uid="{4804F5E0-B851-8646-9853-6970D8A0AC24}"/>
  </bookViews>
  <sheets>
    <sheet name="citation" sheetId="31" r:id="rId1"/>
    <sheet name="DATA" sheetId="1" r:id="rId2"/>
    <sheet name="Asymmetry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5" i="30" l="1"/>
  <c r="W85" i="30"/>
  <c r="S85" i="30"/>
  <c r="R85" i="30"/>
  <c r="M85" i="30"/>
  <c r="X84" i="30"/>
  <c r="W84" i="30"/>
  <c r="S84" i="30"/>
  <c r="R84" i="30"/>
  <c r="M84" i="30"/>
  <c r="X83" i="30"/>
  <c r="W83" i="30"/>
  <c r="S83" i="30"/>
  <c r="R83" i="30"/>
  <c r="M83" i="30"/>
  <c r="X82" i="30"/>
  <c r="W82" i="30"/>
  <c r="S82" i="30"/>
  <c r="R82" i="30"/>
  <c r="M82" i="30"/>
  <c r="X81" i="30"/>
  <c r="W81" i="30"/>
  <c r="S81" i="30"/>
  <c r="R81" i="30"/>
  <c r="M81" i="30"/>
  <c r="X80" i="30"/>
  <c r="W80" i="30"/>
  <c r="S80" i="30"/>
  <c r="R80" i="30"/>
  <c r="M80" i="30"/>
  <c r="X79" i="30"/>
  <c r="W79" i="30"/>
  <c r="S79" i="30"/>
  <c r="R79" i="30"/>
  <c r="M79" i="30"/>
  <c r="X78" i="30"/>
  <c r="W78" i="30"/>
  <c r="S78" i="30"/>
  <c r="R78" i="30"/>
  <c r="M78" i="30"/>
  <c r="X77" i="30"/>
  <c r="W77" i="30"/>
  <c r="S77" i="30"/>
  <c r="R77" i="30"/>
  <c r="M77" i="30"/>
  <c r="X76" i="30"/>
  <c r="W76" i="30"/>
  <c r="S76" i="30"/>
  <c r="R76" i="30"/>
  <c r="M76" i="30"/>
  <c r="X75" i="30"/>
  <c r="W75" i="30"/>
  <c r="S75" i="30"/>
  <c r="R75" i="30"/>
  <c r="M75" i="30"/>
  <c r="X74" i="30"/>
  <c r="W74" i="30"/>
  <c r="S74" i="30"/>
  <c r="R74" i="30"/>
  <c r="M74" i="30"/>
  <c r="X73" i="30"/>
  <c r="W73" i="30"/>
  <c r="S73" i="30"/>
  <c r="R73" i="30"/>
  <c r="M73" i="30"/>
  <c r="X72" i="30"/>
  <c r="W72" i="30"/>
  <c r="S72" i="30"/>
  <c r="R72" i="30"/>
  <c r="M72" i="30"/>
  <c r="X71" i="30"/>
  <c r="W71" i="30"/>
  <c r="S71" i="30"/>
  <c r="R71" i="30"/>
  <c r="M71" i="30"/>
  <c r="X70" i="30"/>
  <c r="W70" i="30"/>
  <c r="S70" i="30"/>
  <c r="R70" i="30"/>
  <c r="M70" i="30"/>
  <c r="X69" i="30"/>
  <c r="W69" i="30"/>
  <c r="S69" i="30"/>
  <c r="R69" i="30"/>
  <c r="M69" i="30"/>
  <c r="X68" i="30"/>
  <c r="W68" i="30"/>
  <c r="S68" i="30"/>
  <c r="R68" i="30"/>
  <c r="M68" i="30"/>
  <c r="X67" i="30"/>
  <c r="W67" i="30"/>
  <c r="S67" i="30"/>
  <c r="R67" i="30"/>
  <c r="M67" i="30"/>
  <c r="X66" i="30"/>
  <c r="W66" i="30"/>
  <c r="S66" i="30"/>
  <c r="R66" i="30"/>
  <c r="M66" i="30"/>
  <c r="X65" i="30"/>
  <c r="W65" i="30"/>
  <c r="S65" i="30"/>
  <c r="R65" i="30"/>
  <c r="M65" i="30"/>
  <c r="X64" i="30"/>
  <c r="W64" i="30"/>
  <c r="S64" i="30"/>
  <c r="R64" i="30"/>
  <c r="M64" i="30"/>
  <c r="X63" i="30"/>
  <c r="W63" i="30"/>
  <c r="S63" i="30"/>
  <c r="R63" i="30"/>
  <c r="M63" i="30"/>
  <c r="X62" i="30"/>
  <c r="W62" i="30"/>
  <c r="S62" i="30"/>
  <c r="R62" i="30"/>
  <c r="M62" i="30"/>
  <c r="X61" i="30"/>
  <c r="W61" i="30"/>
  <c r="S61" i="30"/>
  <c r="R61" i="30"/>
  <c r="M61" i="30"/>
  <c r="X60" i="30"/>
  <c r="W60" i="30"/>
  <c r="S60" i="30"/>
  <c r="R60" i="30"/>
  <c r="M60" i="30"/>
  <c r="X59" i="30"/>
  <c r="W59" i="30"/>
  <c r="S59" i="30"/>
  <c r="R59" i="30"/>
  <c r="M59" i="30"/>
  <c r="X58" i="30"/>
  <c r="W58" i="30"/>
  <c r="S58" i="30"/>
  <c r="R58" i="30"/>
  <c r="M58" i="30"/>
  <c r="X57" i="30"/>
  <c r="W57" i="30"/>
  <c r="S57" i="30"/>
  <c r="R57" i="30"/>
  <c r="M57" i="30"/>
  <c r="X56" i="30"/>
  <c r="W56" i="30"/>
  <c r="S56" i="30"/>
  <c r="R56" i="30"/>
  <c r="M56" i="30"/>
  <c r="X55" i="30"/>
  <c r="W55" i="30"/>
  <c r="S55" i="30"/>
  <c r="R55" i="30"/>
  <c r="M55" i="30"/>
  <c r="X54" i="30"/>
  <c r="W54" i="30"/>
  <c r="S54" i="30"/>
  <c r="R54" i="30"/>
  <c r="M54" i="30"/>
  <c r="X53" i="30"/>
  <c r="W53" i="30"/>
  <c r="S53" i="30"/>
  <c r="R53" i="30"/>
  <c r="M53" i="30"/>
  <c r="X52" i="30"/>
  <c r="W52" i="30"/>
  <c r="S52" i="30"/>
  <c r="R52" i="30"/>
  <c r="M52" i="30"/>
  <c r="X51" i="30"/>
  <c r="W51" i="30"/>
  <c r="S51" i="30"/>
  <c r="R51" i="30"/>
  <c r="M51" i="30"/>
  <c r="X50" i="30"/>
  <c r="W50" i="30"/>
  <c r="S50" i="30"/>
  <c r="R50" i="30"/>
  <c r="M50" i="30"/>
  <c r="X49" i="30"/>
  <c r="W49" i="30"/>
  <c r="S49" i="30"/>
  <c r="R49" i="30"/>
  <c r="M49" i="30"/>
  <c r="X48" i="30"/>
  <c r="W48" i="30"/>
  <c r="S48" i="30"/>
  <c r="R48" i="30"/>
  <c r="M48" i="30"/>
  <c r="X47" i="30"/>
  <c r="W47" i="30"/>
  <c r="S47" i="30"/>
  <c r="R47" i="30"/>
  <c r="M47" i="30"/>
  <c r="X46" i="30"/>
  <c r="W46" i="30"/>
  <c r="S46" i="30"/>
  <c r="R46" i="30"/>
  <c r="M46" i="30"/>
  <c r="X45" i="30"/>
  <c r="W45" i="30"/>
  <c r="S45" i="30"/>
  <c r="R45" i="30"/>
  <c r="M45" i="30"/>
  <c r="X44" i="30"/>
  <c r="W44" i="30"/>
  <c r="S44" i="30"/>
  <c r="R44" i="30"/>
  <c r="M44" i="30"/>
  <c r="X43" i="30"/>
  <c r="W43" i="30"/>
  <c r="S43" i="30"/>
  <c r="R43" i="30"/>
  <c r="M43" i="30"/>
  <c r="X42" i="30"/>
  <c r="W42" i="30"/>
  <c r="S42" i="30"/>
  <c r="R42" i="30"/>
  <c r="M42" i="30"/>
  <c r="X41" i="30"/>
  <c r="W41" i="30"/>
  <c r="S41" i="30"/>
  <c r="R41" i="30"/>
  <c r="M41" i="30"/>
  <c r="X40" i="30"/>
  <c r="W40" i="30"/>
  <c r="S40" i="30"/>
  <c r="R40" i="30"/>
  <c r="M40" i="30"/>
  <c r="X39" i="30"/>
  <c r="W39" i="30"/>
  <c r="S39" i="30"/>
  <c r="R39" i="30"/>
  <c r="M39" i="30"/>
  <c r="X38" i="30"/>
  <c r="W38" i="30"/>
  <c r="S38" i="30"/>
  <c r="R38" i="30"/>
  <c r="M38" i="30"/>
  <c r="X37" i="30"/>
  <c r="W37" i="30"/>
  <c r="S37" i="30"/>
  <c r="R37" i="30"/>
  <c r="M37" i="30"/>
  <c r="X36" i="30"/>
  <c r="W36" i="30"/>
  <c r="S36" i="30"/>
  <c r="R36" i="30"/>
  <c r="M36" i="30"/>
  <c r="X35" i="30"/>
  <c r="W35" i="30"/>
  <c r="S35" i="30"/>
  <c r="R35" i="30"/>
  <c r="M35" i="30"/>
  <c r="X34" i="30"/>
  <c r="W34" i="30"/>
  <c r="S34" i="30"/>
  <c r="R34" i="30"/>
  <c r="M34" i="30"/>
  <c r="X33" i="30"/>
  <c r="W33" i="30"/>
  <c r="S33" i="30"/>
  <c r="R33" i="30"/>
  <c r="M33" i="30"/>
  <c r="X32" i="30"/>
  <c r="W32" i="30"/>
  <c r="S32" i="30"/>
  <c r="R32" i="30"/>
  <c r="M32" i="30"/>
  <c r="X31" i="30"/>
  <c r="W31" i="30"/>
  <c r="S31" i="30"/>
  <c r="R31" i="30"/>
  <c r="M31" i="30"/>
  <c r="X30" i="30"/>
  <c r="W30" i="30"/>
  <c r="S30" i="30"/>
  <c r="R30" i="30"/>
  <c r="M30" i="30"/>
  <c r="X29" i="30"/>
  <c r="W29" i="30"/>
  <c r="S29" i="30"/>
  <c r="R29" i="30"/>
  <c r="M29" i="30"/>
  <c r="X28" i="30"/>
  <c r="W28" i="30"/>
  <c r="S28" i="30"/>
  <c r="R28" i="30"/>
  <c r="M28" i="30"/>
  <c r="X27" i="30"/>
  <c r="W27" i="30"/>
  <c r="S27" i="30"/>
  <c r="R27" i="30"/>
  <c r="M27" i="30"/>
  <c r="X26" i="30"/>
  <c r="W26" i="30"/>
  <c r="S26" i="30"/>
  <c r="R26" i="30"/>
  <c r="M26" i="30"/>
  <c r="X25" i="30"/>
  <c r="W25" i="30"/>
  <c r="S25" i="30"/>
  <c r="R25" i="30"/>
  <c r="M25" i="30"/>
  <c r="X24" i="30"/>
  <c r="W24" i="30"/>
  <c r="S24" i="30"/>
  <c r="R24" i="30"/>
  <c r="M24" i="30"/>
  <c r="X23" i="30"/>
  <c r="W23" i="30"/>
  <c r="S23" i="30"/>
  <c r="R23" i="30"/>
  <c r="M23" i="30"/>
  <c r="X22" i="30"/>
  <c r="W22" i="30"/>
  <c r="S22" i="30"/>
  <c r="R22" i="30"/>
  <c r="M22" i="30"/>
  <c r="X21" i="30"/>
  <c r="W21" i="30"/>
  <c r="S21" i="30"/>
  <c r="R21" i="30"/>
  <c r="M21" i="30"/>
  <c r="X20" i="30"/>
  <c r="W20" i="30"/>
  <c r="S20" i="30"/>
  <c r="R20" i="30"/>
  <c r="M20" i="30"/>
  <c r="X19" i="30"/>
  <c r="W19" i="30"/>
  <c r="S19" i="30"/>
  <c r="R19" i="30"/>
  <c r="M19" i="30"/>
  <c r="X18" i="30"/>
  <c r="W18" i="30"/>
  <c r="S18" i="30"/>
  <c r="R18" i="30"/>
  <c r="M18" i="30"/>
  <c r="X17" i="30"/>
  <c r="W17" i="30"/>
  <c r="S17" i="30"/>
  <c r="R17" i="30"/>
  <c r="M17" i="30"/>
  <c r="X16" i="30"/>
  <c r="W16" i="30"/>
  <c r="S16" i="30"/>
  <c r="R16" i="30"/>
  <c r="M16" i="30"/>
  <c r="X15" i="30"/>
  <c r="W15" i="30"/>
  <c r="S15" i="30"/>
  <c r="R15" i="30"/>
  <c r="M15" i="30"/>
  <c r="X14" i="30"/>
  <c r="W14" i="30"/>
  <c r="S14" i="30"/>
  <c r="R14" i="30"/>
  <c r="M14" i="30"/>
  <c r="X13" i="30"/>
  <c r="W13" i="30"/>
  <c r="S13" i="30"/>
  <c r="R13" i="30"/>
  <c r="M13" i="30"/>
  <c r="X12" i="30"/>
  <c r="W12" i="30"/>
  <c r="S12" i="30"/>
  <c r="R12" i="30"/>
  <c r="M12" i="30"/>
  <c r="X11" i="30"/>
  <c r="W11" i="30"/>
  <c r="S11" i="30"/>
  <c r="R11" i="30"/>
  <c r="M11" i="30"/>
  <c r="X10" i="30"/>
  <c r="W10" i="30"/>
  <c r="S10" i="30"/>
  <c r="R10" i="30"/>
  <c r="M10" i="30"/>
  <c r="X9" i="30"/>
  <c r="W9" i="30"/>
  <c r="S9" i="30"/>
  <c r="R9" i="30"/>
  <c r="M9" i="30"/>
  <c r="X8" i="30"/>
  <c r="W8" i="30"/>
  <c r="S8" i="30"/>
  <c r="R8" i="30"/>
  <c r="M8" i="30"/>
  <c r="X7" i="30"/>
  <c r="W7" i="30"/>
  <c r="S7" i="30"/>
  <c r="R7" i="30"/>
  <c r="M7" i="30"/>
  <c r="X6" i="30"/>
  <c r="W6" i="30"/>
  <c r="S6" i="30"/>
  <c r="R6" i="30"/>
  <c r="M6" i="30"/>
  <c r="X5" i="30"/>
  <c r="W5" i="30"/>
  <c r="S5" i="30"/>
  <c r="R5" i="30"/>
  <c r="M5" i="30"/>
  <c r="X4" i="30"/>
  <c r="W4" i="30"/>
  <c r="S4" i="30"/>
  <c r="R4" i="30"/>
  <c r="M4" i="30"/>
  <c r="X3" i="30"/>
  <c r="W3" i="30"/>
  <c r="S3" i="30"/>
  <c r="R3" i="30"/>
  <c r="M3" i="30"/>
  <c r="X2" i="30"/>
  <c r="W2" i="30"/>
  <c r="S2" i="30"/>
  <c r="R2" i="30"/>
  <c r="M2" i="30"/>
  <c r="AF102" i="1" l="1"/>
  <c r="O102" i="1"/>
  <c r="H102" i="1"/>
  <c r="AF99" i="1"/>
  <c r="O99" i="1"/>
  <c r="H99" i="1"/>
  <c r="AF98" i="1"/>
  <c r="O98" i="1"/>
  <c r="H98" i="1"/>
  <c r="AF86" i="1"/>
  <c r="O86" i="1"/>
  <c r="H86" i="1"/>
  <c r="AF91" i="1"/>
  <c r="O91" i="1"/>
  <c r="H91" i="1"/>
  <c r="AF90" i="1"/>
  <c r="O90" i="1"/>
  <c r="H90" i="1"/>
  <c r="P99" i="1" l="1"/>
  <c r="P102" i="1"/>
  <c r="P91" i="1"/>
  <c r="AB91" i="1" s="1"/>
  <c r="P98" i="1"/>
  <c r="P86" i="1"/>
  <c r="AB86" i="1" s="1"/>
  <c r="P90" i="1"/>
  <c r="AB90" i="1" s="1"/>
  <c r="H95" i="1" l="1"/>
  <c r="O95" i="1"/>
  <c r="AF95" i="1"/>
  <c r="H96" i="1"/>
  <c r="O96" i="1"/>
  <c r="AF96" i="1"/>
  <c r="P95" i="1" l="1"/>
  <c r="P96" i="1"/>
  <c r="AI14" i="1"/>
  <c r="AF14" i="1"/>
  <c r="Y14" i="1"/>
  <c r="X14" i="1"/>
  <c r="O14" i="1"/>
  <c r="H14" i="1"/>
  <c r="AI13" i="1"/>
  <c r="AF13" i="1"/>
  <c r="Y13" i="1"/>
  <c r="X13" i="1"/>
  <c r="O13" i="1"/>
  <c r="H13" i="1"/>
  <c r="Z13" i="1" l="1"/>
  <c r="AA14" i="1"/>
  <c r="Z14" i="1"/>
  <c r="P13" i="1"/>
  <c r="AA13" i="1"/>
  <c r="P14" i="1"/>
  <c r="AI117" i="1" l="1"/>
  <c r="AF117" i="1"/>
  <c r="Y117" i="1"/>
  <c r="X117" i="1"/>
  <c r="O117" i="1"/>
  <c r="H117" i="1"/>
  <c r="AI116" i="1"/>
  <c r="AF116" i="1"/>
  <c r="Y116" i="1"/>
  <c r="X116" i="1"/>
  <c r="O116" i="1"/>
  <c r="H116" i="1"/>
  <c r="AI115" i="1"/>
  <c r="AF115" i="1"/>
  <c r="Y115" i="1"/>
  <c r="X115" i="1"/>
  <c r="O115" i="1"/>
  <c r="H115" i="1"/>
  <c r="AI114" i="1"/>
  <c r="AF114" i="1"/>
  <c r="Y114" i="1"/>
  <c r="X114" i="1"/>
  <c r="O114" i="1"/>
  <c r="H114" i="1"/>
  <c r="AI113" i="1"/>
  <c r="AF113" i="1"/>
  <c r="Y113" i="1"/>
  <c r="X113" i="1"/>
  <c r="O113" i="1"/>
  <c r="H113" i="1"/>
  <c r="Z116" i="1" l="1"/>
  <c r="AA113" i="1"/>
  <c r="AA116" i="1"/>
  <c r="P116" i="1"/>
  <c r="P113" i="1"/>
  <c r="AA114" i="1"/>
  <c r="Z113" i="1"/>
  <c r="Z117" i="1"/>
  <c r="AA115" i="1"/>
  <c r="P117" i="1"/>
  <c r="AA117" i="1"/>
  <c r="Z114" i="1"/>
  <c r="P114" i="1"/>
  <c r="Z115" i="1"/>
  <c r="P115" i="1"/>
  <c r="AI112" i="1"/>
  <c r="AF112" i="1"/>
  <c r="Y112" i="1"/>
  <c r="X112" i="1"/>
  <c r="O112" i="1"/>
  <c r="H112" i="1"/>
  <c r="AI111" i="1"/>
  <c r="AF111" i="1"/>
  <c r="Y111" i="1"/>
  <c r="X111" i="1"/>
  <c r="O111" i="1"/>
  <c r="H111" i="1"/>
  <c r="AI110" i="1"/>
  <c r="AF110" i="1"/>
  <c r="Y110" i="1"/>
  <c r="X110" i="1"/>
  <c r="O110" i="1"/>
  <c r="H110" i="1"/>
  <c r="AI109" i="1"/>
  <c r="AF109" i="1"/>
  <c r="Y109" i="1"/>
  <c r="X109" i="1"/>
  <c r="O109" i="1"/>
  <c r="H109" i="1"/>
  <c r="AI108" i="1"/>
  <c r="AF108" i="1"/>
  <c r="Y108" i="1"/>
  <c r="X108" i="1"/>
  <c r="O108" i="1"/>
  <c r="H108" i="1"/>
  <c r="AI107" i="1"/>
  <c r="AF107" i="1"/>
  <c r="Y107" i="1"/>
  <c r="X107" i="1"/>
  <c r="O107" i="1"/>
  <c r="H107" i="1"/>
  <c r="AI106" i="1"/>
  <c r="AF106" i="1"/>
  <c r="Y106" i="1"/>
  <c r="X106" i="1"/>
  <c r="O106" i="1"/>
  <c r="H106" i="1"/>
  <c r="AA111" i="1" l="1"/>
  <c r="P111" i="1"/>
  <c r="AA107" i="1"/>
  <c r="AA110" i="1"/>
  <c r="Z106" i="1"/>
  <c r="Z111" i="1"/>
  <c r="Z110" i="1"/>
  <c r="P106" i="1"/>
  <c r="Z107" i="1"/>
  <c r="AA106" i="1"/>
  <c r="P107" i="1"/>
  <c r="P110" i="1"/>
  <c r="AA109" i="1"/>
  <c r="Z108" i="1"/>
  <c r="AA112" i="1"/>
  <c r="Z112" i="1"/>
  <c r="P108" i="1"/>
  <c r="AA108" i="1"/>
  <c r="Z109" i="1"/>
  <c r="P112" i="1"/>
  <c r="P109" i="1"/>
  <c r="H92" i="1"/>
  <c r="H93" i="1"/>
  <c r="H94" i="1"/>
  <c r="H97" i="1"/>
  <c r="H100" i="1"/>
  <c r="H101" i="1"/>
  <c r="H103" i="1"/>
  <c r="H104" i="1"/>
  <c r="H105" i="1"/>
  <c r="AF79" i="1"/>
  <c r="AF80" i="1"/>
  <c r="AF81" i="1"/>
  <c r="AF82" i="1"/>
  <c r="AF83" i="1"/>
  <c r="AF84" i="1"/>
  <c r="AF85" i="1"/>
  <c r="AF87" i="1"/>
  <c r="AF88" i="1"/>
  <c r="AF89" i="1"/>
  <c r="AF92" i="1"/>
  <c r="AF93" i="1"/>
  <c r="AF94" i="1"/>
  <c r="AF97" i="1"/>
  <c r="AF100" i="1"/>
  <c r="AF101" i="1"/>
  <c r="AF103" i="1"/>
  <c r="AF104" i="1"/>
  <c r="AF105" i="1"/>
  <c r="AF78" i="1"/>
  <c r="O92" i="1"/>
  <c r="O93" i="1"/>
  <c r="O94" i="1"/>
  <c r="O97" i="1"/>
  <c r="O100" i="1"/>
  <c r="O101" i="1"/>
  <c r="O103" i="1"/>
  <c r="O104" i="1"/>
  <c r="O105" i="1"/>
  <c r="P103" i="1" l="1"/>
  <c r="P94" i="1"/>
  <c r="P105" i="1"/>
  <c r="P101" i="1"/>
  <c r="P97" i="1"/>
  <c r="P93" i="1"/>
  <c r="P104" i="1"/>
  <c r="P100" i="1"/>
  <c r="P92" i="1"/>
  <c r="O79" i="1" l="1"/>
  <c r="P79" i="1" s="1"/>
  <c r="AB79" i="1" s="1"/>
  <c r="O80" i="1"/>
  <c r="P80" i="1" s="1"/>
  <c r="AB80" i="1" s="1"/>
  <c r="O81" i="1"/>
  <c r="P81" i="1" s="1"/>
  <c r="AB81" i="1" s="1"/>
  <c r="O82" i="1"/>
  <c r="P82" i="1" s="1"/>
  <c r="AB82" i="1" s="1"/>
  <c r="O83" i="1"/>
  <c r="P83" i="1" s="1"/>
  <c r="AB83" i="1" s="1"/>
  <c r="O84" i="1"/>
  <c r="P84" i="1" s="1"/>
  <c r="AB84" i="1" s="1"/>
  <c r="O85" i="1"/>
  <c r="P85" i="1" s="1"/>
  <c r="AB85" i="1" s="1"/>
  <c r="O87" i="1"/>
  <c r="P87" i="1" s="1"/>
  <c r="AB87" i="1" s="1"/>
  <c r="O88" i="1"/>
  <c r="P88" i="1" s="1"/>
  <c r="AB88" i="1" s="1"/>
  <c r="O89" i="1"/>
  <c r="P89" i="1" s="1"/>
  <c r="AB89" i="1" s="1"/>
  <c r="O78" i="1"/>
  <c r="P78" i="1" s="1"/>
  <c r="AB78" i="1" s="1"/>
  <c r="H78" i="1"/>
  <c r="H79" i="1"/>
  <c r="H80" i="1"/>
  <c r="H81" i="1"/>
  <c r="H82" i="1"/>
  <c r="H83" i="1"/>
  <c r="H84" i="1"/>
  <c r="H85" i="1"/>
  <c r="H87" i="1"/>
  <c r="H88" i="1"/>
  <c r="H89" i="1"/>
  <c r="AI2" i="1"/>
  <c r="AI3" i="1"/>
  <c r="AI4" i="1"/>
  <c r="AI5" i="1"/>
  <c r="AI6" i="1"/>
  <c r="AI7" i="1"/>
  <c r="AI8" i="1"/>
  <c r="AI9" i="1"/>
  <c r="AI10" i="1"/>
  <c r="AI11" i="1"/>
  <c r="AI12" i="1"/>
  <c r="AI17" i="1"/>
  <c r="AI16" i="1"/>
  <c r="AI15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F56" i="1" l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2" i="1"/>
  <c r="AF3" i="1"/>
  <c r="AF4" i="1"/>
  <c r="AF5" i="1"/>
  <c r="AF6" i="1"/>
  <c r="AF7" i="1"/>
  <c r="AF8" i="1"/>
  <c r="AF9" i="1"/>
  <c r="AF10" i="1"/>
  <c r="AF11" i="1"/>
  <c r="AF12" i="1"/>
  <c r="AF17" i="1"/>
  <c r="AF16" i="1"/>
  <c r="AF15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X71" i="1"/>
  <c r="X60" i="1"/>
  <c r="Y60" i="1"/>
  <c r="X61" i="1"/>
  <c r="Y61" i="1"/>
  <c r="X62" i="1"/>
  <c r="Y62" i="1"/>
  <c r="X63" i="1"/>
  <c r="Y63" i="1"/>
  <c r="X64" i="1"/>
  <c r="Y64" i="1"/>
  <c r="Y59" i="1"/>
  <c r="X59" i="1"/>
  <c r="Y65" i="1"/>
  <c r="X65" i="1"/>
  <c r="Y71" i="1"/>
  <c r="X72" i="1"/>
  <c r="Y72" i="1"/>
  <c r="X73" i="1"/>
  <c r="Y73" i="1"/>
  <c r="X74" i="1"/>
  <c r="Y74" i="1"/>
  <c r="X75" i="1"/>
  <c r="Y75" i="1"/>
  <c r="X76" i="1"/>
  <c r="Y76" i="1"/>
  <c r="X56" i="1"/>
  <c r="Y56" i="1"/>
  <c r="X57" i="1"/>
  <c r="Y57" i="1"/>
  <c r="X58" i="1"/>
  <c r="Y58" i="1"/>
  <c r="X67" i="1"/>
  <c r="Y67" i="1"/>
  <c r="X68" i="1"/>
  <c r="Y68" i="1"/>
  <c r="X69" i="1"/>
  <c r="Y69" i="1"/>
  <c r="X70" i="1"/>
  <c r="Y70" i="1"/>
  <c r="X77" i="1"/>
  <c r="Y77" i="1"/>
  <c r="Y66" i="1"/>
  <c r="X66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7" i="1"/>
  <c r="O71" i="1"/>
  <c r="O72" i="1"/>
  <c r="O73" i="1"/>
  <c r="O74" i="1"/>
  <c r="O75" i="1"/>
  <c r="O76" i="1"/>
  <c r="O56" i="1"/>
  <c r="O57" i="1"/>
  <c r="H63" i="1"/>
  <c r="H64" i="1"/>
  <c r="H65" i="1"/>
  <c r="H66" i="1"/>
  <c r="H67" i="1"/>
  <c r="H68" i="1"/>
  <c r="H69" i="1"/>
  <c r="H70" i="1"/>
  <c r="H77" i="1"/>
  <c r="H71" i="1"/>
  <c r="H72" i="1"/>
  <c r="H73" i="1"/>
  <c r="H74" i="1"/>
  <c r="H75" i="1"/>
  <c r="H76" i="1"/>
  <c r="H56" i="1"/>
  <c r="H57" i="1"/>
  <c r="H58" i="1"/>
  <c r="H62" i="1"/>
  <c r="H61" i="1"/>
  <c r="H60" i="1"/>
  <c r="H59" i="1"/>
  <c r="Z57" i="1" l="1"/>
  <c r="AA63" i="1"/>
  <c r="Z73" i="1"/>
  <c r="Z65" i="1"/>
  <c r="Z75" i="1"/>
  <c r="P67" i="1"/>
  <c r="AB67" i="1" s="1"/>
  <c r="P59" i="1"/>
  <c r="AB59" i="1" s="1"/>
  <c r="P74" i="1"/>
  <c r="AB74" i="1" s="1"/>
  <c r="P71" i="1"/>
  <c r="AB71" i="1" s="1"/>
  <c r="AA75" i="1"/>
  <c r="AA71" i="1"/>
  <c r="P73" i="1"/>
  <c r="AB73" i="1" s="1"/>
  <c r="AA69" i="1"/>
  <c r="P65" i="1"/>
  <c r="AB65" i="1" s="1"/>
  <c r="AA61" i="1"/>
  <c r="P57" i="1"/>
  <c r="AB57" i="1" s="1"/>
  <c r="P64" i="1"/>
  <c r="AB64" i="1" s="1"/>
  <c r="P56" i="1"/>
  <c r="AB56" i="1" s="1"/>
  <c r="Z77" i="1"/>
  <c r="Z67" i="1"/>
  <c r="P63" i="1"/>
  <c r="AB63" i="1" s="1"/>
  <c r="P75" i="1"/>
  <c r="AB75" i="1" s="1"/>
  <c r="AA74" i="1"/>
  <c r="Z72" i="1"/>
  <c r="AA70" i="1"/>
  <c r="AA68" i="1"/>
  <c r="AA66" i="1"/>
  <c r="AA64" i="1"/>
  <c r="AA62" i="1"/>
  <c r="Z60" i="1"/>
  <c r="AA58" i="1"/>
  <c r="Z56" i="1"/>
  <c r="Z59" i="1"/>
  <c r="P58" i="1"/>
  <c r="AB58" i="1" s="1"/>
  <c r="P68" i="1"/>
  <c r="AB68" i="1" s="1"/>
  <c r="Z76" i="1"/>
  <c r="P66" i="1"/>
  <c r="AB66" i="1" s="1"/>
  <c r="P60" i="1"/>
  <c r="AB60" i="1" s="1"/>
  <c r="P72" i="1"/>
  <c r="AB72" i="1" s="1"/>
  <c r="AA73" i="1"/>
  <c r="Z71" i="1"/>
  <c r="Z69" i="1"/>
  <c r="AA67" i="1"/>
  <c r="AA65" i="1"/>
  <c r="Z63" i="1"/>
  <c r="Z61" i="1"/>
  <c r="AA59" i="1"/>
  <c r="AA57" i="1"/>
  <c r="P61" i="1"/>
  <c r="AB61" i="1" s="1"/>
  <c r="P69" i="1"/>
  <c r="AB69" i="1" s="1"/>
  <c r="P70" i="1"/>
  <c r="AB70" i="1" s="1"/>
  <c r="P76" i="1"/>
  <c r="AB76" i="1" s="1"/>
  <c r="P62" i="1"/>
  <c r="AB62" i="1" s="1"/>
  <c r="P77" i="1"/>
  <c r="AB77" i="1" s="1"/>
  <c r="Z58" i="1"/>
  <c r="Z74" i="1"/>
  <c r="AA72" i="1"/>
  <c r="Z64" i="1"/>
  <c r="AA60" i="1"/>
  <c r="Z70" i="1"/>
  <c r="Z62" i="1"/>
  <c r="AA77" i="1"/>
  <c r="Z66" i="1"/>
  <c r="AA56" i="1"/>
  <c r="AA76" i="1"/>
  <c r="Z68" i="1"/>
  <c r="X43" i="1" l="1"/>
  <c r="Z43" i="1" s="1"/>
  <c r="Y43" i="1"/>
  <c r="X44" i="1"/>
  <c r="Z44" i="1" s="1"/>
  <c r="Y44" i="1"/>
  <c r="X45" i="1"/>
  <c r="Z45" i="1" s="1"/>
  <c r="Y45" i="1"/>
  <c r="X31" i="1"/>
  <c r="Z31" i="1" s="1"/>
  <c r="Y31" i="1"/>
  <c r="X32" i="1"/>
  <c r="Z32" i="1" s="1"/>
  <c r="Y32" i="1"/>
  <c r="X39" i="1"/>
  <c r="Z39" i="1" s="1"/>
  <c r="Y39" i="1"/>
  <c r="X33" i="1"/>
  <c r="Z33" i="1" s="1"/>
  <c r="Y33" i="1"/>
  <c r="X34" i="1"/>
  <c r="Z34" i="1" s="1"/>
  <c r="Y34" i="1"/>
  <c r="X35" i="1"/>
  <c r="Z35" i="1" s="1"/>
  <c r="Y35" i="1"/>
  <c r="X36" i="1"/>
  <c r="Z36" i="1" s="1"/>
  <c r="Y36" i="1"/>
  <c r="X37" i="1"/>
  <c r="Z37" i="1" s="1"/>
  <c r="Y37" i="1"/>
  <c r="X38" i="1"/>
  <c r="Z38" i="1" s="1"/>
  <c r="Y38" i="1"/>
  <c r="X22" i="1"/>
  <c r="Z22" i="1" s="1"/>
  <c r="Y22" i="1"/>
  <c r="X24" i="1"/>
  <c r="Z24" i="1" s="1"/>
  <c r="Y24" i="1"/>
  <c r="X28" i="1"/>
  <c r="Z28" i="1" s="1"/>
  <c r="Y28" i="1"/>
  <c r="X29" i="1"/>
  <c r="Z29" i="1" s="1"/>
  <c r="Y29" i="1"/>
  <c r="X30" i="1"/>
  <c r="Z30" i="1" s="1"/>
  <c r="Y30" i="1"/>
  <c r="X23" i="1"/>
  <c r="Z23" i="1" s="1"/>
  <c r="Y23" i="1"/>
  <c r="X25" i="1"/>
  <c r="Z25" i="1" s="1"/>
  <c r="Y25" i="1"/>
  <c r="X26" i="1"/>
  <c r="Z26" i="1" s="1"/>
  <c r="Y26" i="1"/>
  <c r="X27" i="1"/>
  <c r="Z27" i="1" s="1"/>
  <c r="Y27" i="1"/>
  <c r="X18" i="1"/>
  <c r="Z18" i="1" s="1"/>
  <c r="Y18" i="1"/>
  <c r="X19" i="1"/>
  <c r="Z19" i="1" s="1"/>
  <c r="Y19" i="1"/>
  <c r="X20" i="1"/>
  <c r="Z20" i="1" s="1"/>
  <c r="Y20" i="1"/>
  <c r="X21" i="1"/>
  <c r="Z21" i="1" s="1"/>
  <c r="Y21" i="1"/>
  <c r="X15" i="1"/>
  <c r="Z15" i="1" s="1"/>
  <c r="Y15" i="1"/>
  <c r="X16" i="1"/>
  <c r="Z16" i="1" s="1"/>
  <c r="Y16" i="1"/>
  <c r="X17" i="1"/>
  <c r="Z17" i="1" s="1"/>
  <c r="Y17" i="1"/>
  <c r="X9" i="1"/>
  <c r="Z9" i="1" s="1"/>
  <c r="Y9" i="1"/>
  <c r="X10" i="1"/>
  <c r="Z10" i="1" s="1"/>
  <c r="Y10" i="1"/>
  <c r="X11" i="1"/>
  <c r="Z11" i="1" s="1"/>
  <c r="Y11" i="1"/>
  <c r="X12" i="1"/>
  <c r="Z12" i="1" s="1"/>
  <c r="Y12" i="1"/>
  <c r="X7" i="1"/>
  <c r="Z7" i="1" s="1"/>
  <c r="Y7" i="1"/>
  <c r="X6" i="1"/>
  <c r="Z6" i="1" s="1"/>
  <c r="Y6" i="1"/>
  <c r="X5" i="1"/>
  <c r="Z5" i="1" s="1"/>
  <c r="Y5" i="1"/>
  <c r="X4" i="1"/>
  <c r="Z4" i="1" s="1"/>
  <c r="Y4" i="1"/>
  <c r="X3" i="1"/>
  <c r="Z3" i="1" s="1"/>
  <c r="Y3" i="1"/>
  <c r="X2" i="1"/>
  <c r="Z2" i="1" s="1"/>
  <c r="Y2" i="1"/>
  <c r="X8" i="1"/>
  <c r="Z8" i="1" s="1"/>
  <c r="Y8" i="1"/>
  <c r="Y42" i="1"/>
  <c r="X42" i="1"/>
  <c r="Z42" i="1" s="1"/>
  <c r="X48" i="1"/>
  <c r="Z48" i="1" s="1"/>
  <c r="Y48" i="1"/>
  <c r="X50" i="1"/>
  <c r="Z50" i="1" s="1"/>
  <c r="Y50" i="1"/>
  <c r="X51" i="1"/>
  <c r="Z51" i="1" s="1"/>
  <c r="Y51" i="1"/>
  <c r="X40" i="1"/>
  <c r="Z40" i="1" s="1"/>
  <c r="Y40" i="1"/>
  <c r="X41" i="1"/>
  <c r="Z41" i="1" s="1"/>
  <c r="Y41" i="1"/>
  <c r="Y47" i="1"/>
  <c r="X47" i="1"/>
  <c r="Z47" i="1" s="1"/>
  <c r="Y49" i="1"/>
  <c r="X49" i="1"/>
  <c r="Z49" i="1" s="1"/>
  <c r="Y46" i="1"/>
  <c r="X46" i="1"/>
  <c r="Z46" i="1" s="1"/>
  <c r="X54" i="1"/>
  <c r="Z54" i="1" s="1"/>
  <c r="Y54" i="1"/>
  <c r="X55" i="1"/>
  <c r="Z55" i="1" s="1"/>
  <c r="Y55" i="1"/>
  <c r="X52" i="1"/>
  <c r="Z52" i="1" s="1"/>
  <c r="Y52" i="1"/>
  <c r="Y53" i="1"/>
  <c r="X53" i="1"/>
  <c r="Z53" i="1" s="1"/>
  <c r="O53" i="1"/>
  <c r="P53" i="1" s="1"/>
  <c r="O54" i="1"/>
  <c r="P54" i="1" s="1"/>
  <c r="O55" i="1"/>
  <c r="P55" i="1" s="1"/>
  <c r="O46" i="1"/>
  <c r="P46" i="1" s="1"/>
  <c r="O49" i="1"/>
  <c r="P49" i="1" s="1"/>
  <c r="O47" i="1"/>
  <c r="P47" i="1" s="1"/>
  <c r="O48" i="1"/>
  <c r="P48" i="1" s="1"/>
  <c r="O50" i="1"/>
  <c r="P50" i="1" s="1"/>
  <c r="O51" i="1"/>
  <c r="P51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31" i="1"/>
  <c r="P31" i="1" s="1"/>
  <c r="O32" i="1"/>
  <c r="P32" i="1" s="1"/>
  <c r="O39" i="1"/>
  <c r="P39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22" i="1"/>
  <c r="P22" i="1" s="1"/>
  <c r="O24" i="1"/>
  <c r="P24" i="1" s="1"/>
  <c r="O28" i="1"/>
  <c r="P28" i="1" s="1"/>
  <c r="O29" i="1"/>
  <c r="P29" i="1" s="1"/>
  <c r="O30" i="1"/>
  <c r="P30" i="1" s="1"/>
  <c r="O23" i="1"/>
  <c r="P23" i="1" s="1"/>
  <c r="O25" i="1"/>
  <c r="P25" i="1" s="1"/>
  <c r="O26" i="1"/>
  <c r="P26" i="1" s="1"/>
  <c r="O27" i="1"/>
  <c r="P27" i="1" s="1"/>
  <c r="O18" i="1"/>
  <c r="P18" i="1" s="1"/>
  <c r="O19" i="1"/>
  <c r="P19" i="1" s="1"/>
  <c r="O20" i="1"/>
  <c r="P20" i="1" s="1"/>
  <c r="O21" i="1"/>
  <c r="P21" i="1" s="1"/>
  <c r="O15" i="1"/>
  <c r="P15" i="1" s="1"/>
  <c r="O16" i="1"/>
  <c r="P16" i="1" s="1"/>
  <c r="O17" i="1"/>
  <c r="P17" i="1" s="1"/>
  <c r="O9" i="1"/>
  <c r="P9" i="1" s="1"/>
  <c r="O10" i="1"/>
  <c r="P10" i="1" s="1"/>
  <c r="O11" i="1"/>
  <c r="P11" i="1" s="1"/>
  <c r="O12" i="1"/>
  <c r="P12" i="1" s="1"/>
  <c r="O7" i="1"/>
  <c r="P7" i="1" s="1"/>
  <c r="O6" i="1"/>
  <c r="P6" i="1" s="1"/>
  <c r="O5" i="1"/>
  <c r="P5" i="1" s="1"/>
  <c r="O4" i="1"/>
  <c r="P4" i="1" s="1"/>
  <c r="O3" i="1"/>
  <c r="P3" i="1" s="1"/>
  <c r="O2" i="1"/>
  <c r="P2" i="1" s="1"/>
  <c r="O8" i="1"/>
  <c r="P8" i="1" s="1"/>
  <c r="O52" i="1"/>
  <c r="P52" i="1" s="1"/>
  <c r="H53" i="1"/>
  <c r="H54" i="1"/>
  <c r="H55" i="1"/>
  <c r="H46" i="1"/>
  <c r="H49" i="1"/>
  <c r="H47" i="1"/>
  <c r="H48" i="1"/>
  <c r="H50" i="1"/>
  <c r="H51" i="1"/>
  <c r="H40" i="1"/>
  <c r="H41" i="1"/>
  <c r="H42" i="1"/>
  <c r="H43" i="1"/>
  <c r="H44" i="1"/>
  <c r="H45" i="1"/>
  <c r="H31" i="1"/>
  <c r="H32" i="1"/>
  <c r="H39" i="1"/>
  <c r="H33" i="1"/>
  <c r="H34" i="1"/>
  <c r="H35" i="1"/>
  <c r="H36" i="1"/>
  <c r="H37" i="1"/>
  <c r="H38" i="1"/>
  <c r="H22" i="1"/>
  <c r="H24" i="1"/>
  <c r="H28" i="1"/>
  <c r="H29" i="1"/>
  <c r="H30" i="1"/>
  <c r="H23" i="1"/>
  <c r="H25" i="1"/>
  <c r="H26" i="1"/>
  <c r="H27" i="1"/>
  <c r="H18" i="1"/>
  <c r="H19" i="1"/>
  <c r="H20" i="1"/>
  <c r="H21" i="1"/>
  <c r="H15" i="1"/>
  <c r="H16" i="1"/>
  <c r="H17" i="1"/>
  <c r="H9" i="1"/>
  <c r="H10" i="1"/>
  <c r="H11" i="1"/>
  <c r="H12" i="1"/>
  <c r="H7" i="1"/>
  <c r="H6" i="1"/>
  <c r="H5" i="1"/>
  <c r="H4" i="1"/>
  <c r="H3" i="1"/>
  <c r="H2" i="1"/>
  <c r="H8" i="1"/>
  <c r="H52" i="1"/>
  <c r="AA55" i="1" l="1"/>
  <c r="AA40" i="1"/>
  <c r="AA50" i="1"/>
  <c r="AA2" i="1"/>
  <c r="AA4" i="1"/>
  <c r="AA6" i="1"/>
  <c r="AA12" i="1"/>
  <c r="AA10" i="1"/>
  <c r="AA17" i="1"/>
  <c r="AA15" i="1"/>
  <c r="AA20" i="1"/>
  <c r="AA18" i="1"/>
  <c r="AA26" i="1"/>
  <c r="AA23" i="1"/>
  <c r="AA29" i="1"/>
  <c r="AA24" i="1"/>
  <c r="AA38" i="1"/>
  <c r="AA36" i="1"/>
  <c r="AA34" i="1"/>
  <c r="AA39" i="1"/>
  <c r="AA31" i="1"/>
  <c r="AA44" i="1"/>
  <c r="AA53" i="1"/>
  <c r="AA46" i="1"/>
  <c r="AA47" i="1"/>
  <c r="AA42" i="1"/>
  <c r="AA52" i="1"/>
  <c r="AA54" i="1"/>
  <c r="AA41" i="1"/>
  <c r="AA51" i="1"/>
  <c r="AA48" i="1"/>
  <c r="AA8" i="1"/>
  <c r="AA3" i="1"/>
  <c r="AA5" i="1"/>
  <c r="AA7" i="1"/>
  <c r="AA11" i="1"/>
  <c r="AA9" i="1"/>
  <c r="AA16" i="1"/>
  <c r="AA21" i="1"/>
  <c r="AA19" i="1"/>
  <c r="AA27" i="1"/>
  <c r="AA25" i="1"/>
  <c r="AA30" i="1"/>
  <c r="AA28" i="1"/>
  <c r="AA22" i="1"/>
  <c r="AA37" i="1"/>
  <c r="AA35" i="1"/>
  <c r="AA33" i="1"/>
  <c r="AA32" i="1"/>
  <c r="AA45" i="1"/>
  <c r="AA43" i="1"/>
  <c r="AA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F6E33A-FA46-6A43-9A5C-DE0BE3E4AC3D}" keepAlive="1" name="Query - 004_1_4 2400G 10mW 90SX5 (CRR)" description="Connection to the '004_1_4 2400G 10mW 90SX5 (CRR)' query in the workbook." type="5" refreshedVersion="7" background="1" saveData="1">
    <dbPr connection="Provider=Microsoft.Mashup.OleDb.1;Data Source=$Workbook$;Location=&quot;004_1_4 2400G 10mW 90SX5 (CRR)&quot;;Extended Properties=&quot;&quot;" command="SELECT * FROM [004_1_4 2400G 10mW 90SX5 (CRR)]"/>
  </connection>
  <connection id="2" xr16:uid="{4BE4D39E-ACEB-154D-8ECD-A5585552BDBA}" keepAlive="1" name="Query - 004_1_4 2400G 12mW 90SX5 (CRR)" description="Connection to the '004_1_4 2400G 12mW 90SX5 (CRR)' query in the workbook." type="5" refreshedVersion="7" background="1" saveData="1">
    <dbPr connection="Provider=Microsoft.Mashup.OleDb.1;Data Source=$Workbook$;Location=&quot;004_1_4 2400G 12mW 90SX5 (CRR)&quot;;Extended Properties=&quot;&quot;" command="SELECT * FROM [004_1_4 2400G 12mW 90SX5 (CRR)]"/>
  </connection>
  <connection id="3" xr16:uid="{2798BDDF-28B0-4949-9503-D0900666B330}" keepAlive="1" name="Query - 004_1_4 2400G 12mW 90SX5 (CRR)_double FIT NO BUMP" description="Connection to the '004_1_4 2400G 12mW 90SX5 (CRR)_double FIT NO BUMP' query in the workbook." type="5" refreshedVersion="0" background="1">
    <dbPr connection="Provider=Microsoft.Mashup.OleDb.1;Data Source=$Workbook$;Location=&quot;004_1_4 2400G 12mW 90SX5 (CRR)_double FIT NO BUMP&quot;;Extended Properties=&quot;&quot;" command="SELECT * FROM [004_1_4 2400G 12mW 90SX5 (CRR)_double FIT NO BUMP]"/>
  </connection>
  <connection id="4" xr16:uid="{91085DCF-5865-5B42-9A1D-D32E4E1006F5}" keepAlive="1" name="Query - 004_1_4 2400G 12mW 90SX5 (CRR)_DOUBLE FIT W BUMP" description="Connection to the '004_1_4 2400G 12mW 90SX5 (CRR)_DOUBLE FIT W BUMP' query in the workbook." type="5" refreshedVersion="7" background="1" saveData="1">
    <dbPr connection="Provider=Microsoft.Mashup.OleDb.1;Data Source=$Workbook$;Location=&quot;004_1_4 2400G 12mW 90SX5 (CRR)_DOUBLE FIT W BUMP&quot;;Extended Properties=&quot;&quot;" command="SELECT * FROM [004_1_4 2400G 12mW 90SX5 (CRR)_DOUBLE FIT W BUMP]"/>
  </connection>
  <connection id="5" xr16:uid="{519F3B1D-5A72-CC4E-A11A-BD6B556B493B}" keepAlive="1" name="Query - 004_1_4 2400G 12mW 90SX5 (CRR)_DOUBLE FIT W BUMP1" description="Connection to the '004_1_4 2400G 12mW 90SX5 (CRR)_DOUBLE FIT W BUMP1' query in the workbook." type="5" refreshedVersion="7" background="1" saveData="1">
    <dbPr connection="Provider=Microsoft.Mashup.OleDb.1;Data Source=$Workbook$;Location=&quot;004_1_4 2400G 12mW 90SX5 (CRR)_DOUBLE FIT W BUMP1&quot;;Extended Properties=&quot;&quot;" command="SELECT * FROM [004_1_4 2400G 12mW 90SX5 (CRR)_DOUBLE FIT W BUMP1]"/>
  </connection>
  <connection id="6" xr16:uid="{6FD4B289-8540-4441-9D5E-E62D804AAF23}" keepAlive="1" name="Query - 004_1_4 2400G 12mW 90SX5 (CRR)_single FIT W BUMP" description="Connection to the '004_1_4 2400G 12mW 90SX5 (CRR)_single FIT W BUMP' query in the workbook." type="5" refreshedVersion="7" background="1" saveData="1">
    <dbPr connection="Provider=Microsoft.Mashup.OleDb.1;Data Source=$Workbook$;Location=&quot;004_1_4 2400G 12mW 90SX5 (CRR)_single FIT W BUMP&quot;;Extended Properties=&quot;&quot;" command="SELECT * FROM [004_1_4 2400G 12mW 90SX5 (CRR)_single FIT W BUMP]"/>
  </connection>
  <connection id="7" xr16:uid="{3C4AED8C-E9CC-7E4F-8918-8C1F439FDB57}" keepAlive="1" name="Query - 004_1_4 2400G 8mW 90SX5 (CRR)" description="Connection to the '004_1_4 2400G 8mW 90SX5 (CRR)' query in the workbook." type="5" refreshedVersion="7" background="1" saveData="1">
    <dbPr connection="Provider=Microsoft.Mashup.OleDb.1;Data Source=$Workbook$;Location=&quot;004_1_4 2400G 8mW 90SX5 (CRR)&quot;;Extended Properties=&quot;&quot;" command="SELECT * FROM [004_1_4 2400G 8mW 90SX5 (CRR)]"/>
  </connection>
  <connection id="8" xr16:uid="{82AFECD2-FC81-754D-BC4B-8AB5E1BC07D6}" keepAlive="1" name="Query - 004_1_4 2400G 8mW 90SX5 TRY 2 (CRR)" description="Connection to the '004_1_4 2400G 8mW 90SX5 TRY 2 (CRR)' query in the workbook." type="5" refreshedVersion="7" background="1" saveData="1">
    <dbPr connection="Provider=Microsoft.Mashup.OleDb.1;Data Source=$Workbook$;Location=&quot;004_1_4 2400G 8mW 90SX5 TRY 2 (CRR)&quot;;Extended Properties=&quot;&quot;" command="SELECT * FROM [004_1_4 2400G 8mW 90SX5 TRY 2 (CRR)]"/>
  </connection>
  <connection id="9" xr16:uid="{3401AA35-A6AE-5F4E-93F4-9C05A2B56385}" keepAlive="1" name="Query - 004_2_1 2400G 0 5Mw 200SX5" description="Connection to the '004_2_1 2400G 0 5Mw 200SX5' query in the workbook." type="5" refreshedVersion="7" background="1" saveData="1">
    <dbPr connection="Provider=Microsoft.Mashup.OleDb.1;Data Source=$Workbook$;Location=&quot;004_2_1 2400G 0 5Mw 200SX5&quot;;Extended Properties=&quot;&quot;" command="SELECT * FROM [004_2_1 2400G 0 5Mw 200SX5]"/>
  </connection>
  <connection id="10" xr16:uid="{E07AE38E-B982-EC47-9798-F538559DB84B}" keepAlive="1" name="Query - 004_2_1 2400G 0 5Mw 200SX5 (CRR)" description="Connection to the '004_2_1 2400G 0 5Mw 200SX5 (CRR)' query in the workbook." type="5" refreshedVersion="0" background="1">
    <dbPr connection="Provider=Microsoft.Mashup.OleDb.1;Data Source=$Workbook$;Location=&quot;004_2_1 2400G 0 5Mw 200SX5 (CRR)&quot;;Extended Properties=&quot;&quot;" command="SELECT * FROM [004_2_1 2400G 0 5Mw 200SX5 (CRR)]"/>
  </connection>
  <connection id="11" xr16:uid="{ACDFA0E2-79F9-0346-8F40-77290B3507B6}" keepAlive="1" name="Query - 4_1_4_12mW_1800g" description="Connection to the '4_1_4_12mW_1800g' query in the workbook." type="5" refreshedVersion="0" background="1">
    <dbPr connection="Provider=Microsoft.Mashup.OleDb.1;Data Source=$Workbook$;Location=4_1_4_12mW_1800g;Extended Properties=&quot;&quot;" command="SELECT * FROM [4_1_4_12mW_1800g]"/>
  </connection>
  <connection id="12" xr16:uid="{03673DBC-106A-1B47-8AF3-A295919A4FB4}" keepAlive="1" name="Query - 4_1_4_12mW_1800g_Double" description="Connection to the '4_1_4_12mW_1800g_Double' query in the workbook." type="5" refreshedVersion="0" background="1">
    <dbPr connection="Provider=Microsoft.Mashup.OleDb.1;Data Source=$Workbook$;Location=4_1_4_12mW_1800g_Double;Extended Properties=&quot;&quot;" command="SELECT * FROM [4_1_4_12mW_1800g_Double]"/>
  </connection>
  <connection id="13" xr16:uid="{DB2ECBBC-2B86-A94B-AF95-0340238348E8}" keepAlive="1" name="Query - 4_1_4_12mW_1800g_Double (2)" description="Connection to the '4_1_4_12mW_1800g_Double (2)' query in the workbook." type="5" refreshedVersion="7" background="1" saveData="1">
    <dbPr connection="Provider=Microsoft.Mashup.OleDb.1;Data Source=$Workbook$;Location=&quot;4_1_4_12mW_1800g_Double (2)&quot;;Extended Properties=&quot;&quot;" command="SELECT * FROM [4_1_4_12mW_1800g_Double (2)]"/>
  </connection>
  <connection id="14" xr16:uid="{DACCF233-1FD2-4E42-9386-38D3435085D4}" keepAlive="1" name="Query - 4_1_4_12mW_1800g_Double_nobump" description="Connection to the '4_1_4_12mW_1800g_Double_nobump' query in the workbook." type="5" refreshedVersion="0" background="1">
    <dbPr connection="Provider=Microsoft.Mashup.OleDb.1;Data Source=$Workbook$;Location=4_1_4_12mW_1800g_Double_nobump;Extended Properties=&quot;&quot;" command="SELECT * FROM [4_1_4_12mW_1800g_Double_nobump]"/>
  </connection>
  <connection id="15" xr16:uid="{60C767E3-7FA9-D54D-984F-801AC3802999}" keepAlive="1" name="Query - 4_1_4_12mW_1800g_Double_nobump (2)" description="Connection to the '4_1_4_12mW_1800g_Double_nobump (2)' query in the workbook." type="5" refreshedVersion="7" background="1" saveData="1">
    <dbPr connection="Provider=Microsoft.Mashup.OleDb.1;Data Source=$Workbook$;Location=&quot;4_1_4_12mW_1800g_Double_nobump (2)&quot;;Extended Properties=&quot;&quot;" command="SELECT * FROM [4_1_4_12mW_1800g_Double_nobump (2)]"/>
  </connection>
  <connection id="16" xr16:uid="{BE8B52EE-126D-DF4A-907C-74352E0C32C7}" keepAlive="1" name="Query - 4_1_4_12mW_1800g_Double_nobump1" description="Connection to the '4_1_4_12mW_1800g_Double_nobump1' query in the workbook." type="5" refreshedVersion="0" background="1">
    <dbPr connection="Provider=Microsoft.Mashup.OleDb.1;Data Source=$Workbook$;Location=4_1_4_12mW_1800g_Double_nobump1;Extended Properties=&quot;&quot;" command="SELECT * FROM [4_1_4_12mW_1800g_Double_nobump1]"/>
  </connection>
  <connection id="17" xr16:uid="{EEDB27BD-EAB8-C044-BEA9-2763FDF635F5}" keepAlive="1" name="Query - G170_004_1_4_12MW_1800G_45S_5ACC (CRR)_SINGLE PEAKSNO BUMP" description="Connection to the 'G170_004_1_4_12MW_1800G_45S_5ACC (CRR)_SINGLE PEAKSNO BUMP' query in the workbook." type="5" refreshedVersion="7" background="1" saveData="1">
    <dbPr connection="Provider=Microsoft.Mashup.OleDb.1;Data Source=$Workbook$;Location=&quot;G170_004_1_4_12MW_1800G_45S_5ACC (CRR)_SINGLE PEAKSNO BUMP&quot;;Extended Properties=&quot;&quot;" command="SELECT * FROM [G170_004_1_4_12MW_1800G_45S_5ACC (CRR)_SINGLE PEAKSNO BUMP]"/>
  </connection>
</connections>
</file>

<file path=xl/sharedStrings.xml><?xml version="1.0" encoding="utf-8"?>
<sst xmlns="http://schemas.openxmlformats.org/spreadsheetml/2006/main" count="1118" uniqueCount="486">
  <si>
    <t>G170_004_1_4_5MW_1800G_45S_5ACC (CRR).txt</t>
  </si>
  <si>
    <t>G170_004_1_4_8MW_1800G_45S_5ACC (CRR).txt</t>
  </si>
  <si>
    <t>G170_004_1_12MW_1800G_45S_5ACC (CRR).txt</t>
  </si>
  <si>
    <t>G170_004_1_20MW_1800G_45S_5ACC (CRR).txt</t>
  </si>
  <si>
    <t>G170_004_1_4_0.5MW_1800G_30S_1ACC (CRR).txt</t>
  </si>
  <si>
    <t>G170_004_1_4_0.5MW_1800G_45S_1ACC (CRR).txt</t>
  </si>
  <si>
    <t>G170_004_1_4_0.5MW_1800G_45S_5ACC (CRR).txt</t>
  </si>
  <si>
    <t>G170_004_1_4_1MW_1800G_45S_5ACC (CRR).txt</t>
  </si>
  <si>
    <t>G170_004_1_4_2MW_1800G_45S_5ACC (CRR).txt</t>
  </si>
  <si>
    <t>G170_004_1_4_3MW_1800G_45S_5ACC (CRR).txt</t>
  </si>
  <si>
    <t>G170_004_2_4_5MW_1800G_30S_1ACC (CRR).txt</t>
  </si>
  <si>
    <t>G170_004_2_4_5MW_1800G_30S_3ACC (CRR).txt</t>
  </si>
  <si>
    <t>G170_004_2_4_5MW_1800G_30S_5ACC (CRR).txt</t>
  </si>
  <si>
    <t>G170_004_2_4_5MW_1800G_45S_1ACC (CRR).txt</t>
  </si>
  <si>
    <t>G170_004_2_4_5MW_1800G_90S_1ACC (CRR).txt</t>
  </si>
  <si>
    <t>G170_004_2_4_5MW_1800G_200S_1ACC (CRR).txt</t>
  </si>
  <si>
    <t>G170_004_2_4_5MW_1800G_10S_3ACC (CRR).txt</t>
  </si>
  <si>
    <t>G170_004_2_4_5MW_1800G_10S_5ACC (CRR).txt</t>
  </si>
  <si>
    <t>G170_004_2_4_5MW_1800G_20S_1ACC (CRR).txt</t>
  </si>
  <si>
    <t>G170_004_2_4_10MW_1800G_5S_1ACC (CRR).txt</t>
  </si>
  <si>
    <t>G170_004_2_4_10MW_1800G_5S_5ACC (CRR).txt</t>
  </si>
  <si>
    <t>G170_004_2_4_10MW_1800G_10S_1ACC (CRR).txt</t>
  </si>
  <si>
    <t>G170_004_2_4_10MW_1800G_10S_3ACC (CRR).txt</t>
  </si>
  <si>
    <t>G170_004_2_4_10MW_1800G_10S_5ACC (CRR).txt</t>
  </si>
  <si>
    <t>G170_004_2_4_10MW_1800G_20S_1ACC (CRR).txt</t>
  </si>
  <si>
    <t>G170_004_2_4_2MW_2400G_45S_5ACC (CRR).txt</t>
  </si>
  <si>
    <t>G170_004_2_4_3MW_2400G_45S_5ACC (CRR).txt</t>
  </si>
  <si>
    <t>G170_004_2_4_5MW_1800G_5S_1ACC (CRR).txt</t>
  </si>
  <si>
    <t>G170_004_2_4_5MW_1800G_5S_5ACC (CRR).txt</t>
  </si>
  <si>
    <t>G170_004_2_4_5MW_1800G_10S_1ACC (CRR).txt</t>
  </si>
  <si>
    <t>G170_004_2_4_5MW_2400G_45S_5ACC (CRR).txt</t>
  </si>
  <si>
    <t>G170_004_2_4_8MW_2400G_45S_5ACC (CRR).txt</t>
  </si>
  <si>
    <t>G170_004_2_4_12MW_2400G_45S_5ACC (CRR).txt</t>
  </si>
  <si>
    <t>G170_004_2_4_20MW_2400G_45S_5ACC (CRR).txt</t>
  </si>
  <si>
    <t>G170_004_2_4_0.5MW_2400G_45S_5ACC (CRR).txt</t>
  </si>
  <si>
    <t>G170_004_2_4_0.5MW_2400G_90S_5ACC (CRR).txt</t>
  </si>
  <si>
    <t>G170_004_2_4_0.5MW_2400G_200S_3ACC (CRR).txt</t>
  </si>
  <si>
    <t>G170_004_2_4_1MW_2400G_45S_5ACC (CRR).txt</t>
  </si>
  <si>
    <t>G170_004_2_4_8MW_1800G_45S_5ACC X2 (CRR).txt</t>
  </si>
  <si>
    <t>G170_004_2_4_12MW_1800G_45S_5ACC X2 (CRR).txt</t>
  </si>
  <si>
    <t>G170_004_2_4_20MW_1800G_45S_5ACC (CRR).txt</t>
  </si>
  <si>
    <t>G170_004_2_1_20MW_1800G_45S_5ACC (CRR).txt</t>
  </si>
  <si>
    <t>G170_004_2_4_0.5MW_1800G_45S_5ACC (CRR).txt</t>
  </si>
  <si>
    <t>G170_004_2_4_1MW_1800G_45S_5ACC (CRR).txt</t>
  </si>
  <si>
    <t>G170_004_2_4_2MW_1800G_45S_5ACC (CRR).txt</t>
  </si>
  <si>
    <t>G170_004_2_1_0.5MW_1800G_30S_5ACC (CRR).txt</t>
  </si>
  <si>
    <t>G170_004_2_1_0.5MW_1800G_45S_5ACC (CRR).txt</t>
  </si>
  <si>
    <t>G170_004_2_1_1MW_1800G_45S_5ACC (CRR).txt</t>
  </si>
  <si>
    <t>G170_004_2_1_2MW_1800G_45S_5ACC (CRR).txt</t>
  </si>
  <si>
    <t>G170_004_2_1_5MW_1800G_45S_5ACC (CRR).txt</t>
  </si>
  <si>
    <t>G170_004_2_1_8MW_1800G_45S_5ACC (CRR).txt</t>
  </si>
  <si>
    <t>G170_004_2_1_12MW_1800G_45S_5ACC (CRR).txt</t>
  </si>
  <si>
    <t>NE50 (CRR).txt</t>
  </si>
  <si>
    <t>NE51 (CRR).txt</t>
  </si>
  <si>
    <t>NE52 (CRR).txt</t>
  </si>
  <si>
    <t>NE53 (CRR).txt</t>
  </si>
  <si>
    <t>NE54 (CRR).txt</t>
  </si>
  <si>
    <t>NE44 (CRR).txt</t>
  </si>
  <si>
    <t>NE45 (CRR).txt</t>
  </si>
  <si>
    <t>NE46 (CRR).txt</t>
  </si>
  <si>
    <t>NE47 (CRR).txt</t>
  </si>
  <si>
    <t>NE48 (CRR).txt</t>
  </si>
  <si>
    <t>NE49 (CRR).txt</t>
  </si>
  <si>
    <t>NE36 (CRR).txt</t>
  </si>
  <si>
    <t>NE37 (CRR).txt</t>
  </si>
  <si>
    <t>NE38 (CRR).txt</t>
  </si>
  <si>
    <t>NE39 (CRR).txt</t>
  </si>
  <si>
    <t>NE40 (CRR).txt</t>
  </si>
  <si>
    <t>NE41 (CRR).txt</t>
  </si>
  <si>
    <t>NE42 (CRR).txt</t>
  </si>
  <si>
    <t>NE43 (CRR).txt</t>
  </si>
  <si>
    <t>NE28 (CRR).txt</t>
  </si>
  <si>
    <t>NE29 (CRR).txt</t>
  </si>
  <si>
    <t>NE30 (CRR).txt</t>
  </si>
  <si>
    <t>NE31 (CRR).txt</t>
  </si>
  <si>
    <t>NE32 (CRR).txt</t>
  </si>
  <si>
    <t>NE33 (CRR).txt</t>
  </si>
  <si>
    <t>NE34 (CRR).txt</t>
  </si>
  <si>
    <t>NE35 (CRR).txt</t>
  </si>
  <si>
    <t>NE20 (CRR).txt</t>
  </si>
  <si>
    <t>NE22 (CRR).txt</t>
  </si>
  <si>
    <t>NE23 (CRR).txt</t>
  </si>
  <si>
    <t>NE24 (CRR).txt</t>
  </si>
  <si>
    <t>NE25 (CRR).txt</t>
  </si>
  <si>
    <t>NE26 (CRR).txt</t>
  </si>
  <si>
    <t>NE27 (CRR).txt</t>
  </si>
  <si>
    <t>NE18 (CRR).txt</t>
  </si>
  <si>
    <t>NE19 (CRR).txt</t>
  </si>
  <si>
    <t>NE11 (CRR).txt</t>
  </si>
  <si>
    <t>NE12 (CRR).txt</t>
  </si>
  <si>
    <t>NE13 (CRR).txt</t>
  </si>
  <si>
    <t>NE6 (CRR).txt</t>
  </si>
  <si>
    <t>NE7 (CRR).txt</t>
  </si>
  <si>
    <t>NE8 (CRR).txt</t>
  </si>
  <si>
    <t>NE9 (CRR).txt</t>
  </si>
  <si>
    <t>NE10 (CRR).txt</t>
  </si>
  <si>
    <t>NE1 (CRR).txt</t>
  </si>
  <si>
    <t>NE2 (CRR).txt</t>
  </si>
  <si>
    <t>NE3 (CRR).txt</t>
  </si>
  <si>
    <t>NE4 (CRR).txt</t>
  </si>
  <si>
    <t>NE5 (CRR).txt</t>
  </si>
  <si>
    <t>SAMPLE NAME</t>
  </si>
  <si>
    <t>G170_004_1_4</t>
  </si>
  <si>
    <t>G170_004_2_4</t>
  </si>
  <si>
    <t>G170_004_2_1</t>
  </si>
  <si>
    <t>GRATING</t>
  </si>
  <si>
    <t>LASER POWER (mW)</t>
  </si>
  <si>
    <t>INTEGRATION (S)</t>
  </si>
  <si>
    <t>ACCUMULATIONS (#)</t>
  </si>
  <si>
    <t>EXPOSURE TIME (INT*ACC, S)</t>
  </si>
  <si>
    <t>v- CO2</t>
  </si>
  <si>
    <t>v- L</t>
  </si>
  <si>
    <t>v- V</t>
  </si>
  <si>
    <t>v+ L</t>
  </si>
  <si>
    <t>v+ V</t>
  </si>
  <si>
    <t>NE Real v-</t>
  </si>
  <si>
    <t>Ne Real v+</t>
  </si>
  <si>
    <t>NE v- m</t>
  </si>
  <si>
    <t>NE v+ m</t>
  </si>
  <si>
    <t>FWHM v-</t>
  </si>
  <si>
    <t>FWHM v+</t>
  </si>
  <si>
    <t>G170-004_1_4_37C_1800G_5MW_45S_5ACC(CRR).txt</t>
  </si>
  <si>
    <t>G170-004_1_4_37C_1800G_8MW_45S_5ACC(CRR).txt</t>
  </si>
  <si>
    <t>G170-004_1_4_37C_1800G_12MW_45S_5ACC(CRR).txt</t>
  </si>
  <si>
    <t>G170-004_1_4_37C_1800G_20MW_45S_5ACC(CRR).txt</t>
  </si>
  <si>
    <t>G170-004_2_1_37C_1800G_0.5MW_45S_5ACC(CRR).txt</t>
  </si>
  <si>
    <t>G170-004_2_1_37C_1800G_1MW_45S_5ACC(CRR).txt</t>
  </si>
  <si>
    <t>G170-004_2_1_37C_1800G_2MW_45S_5ACC(CRR).txt</t>
  </si>
  <si>
    <t>G170-004_2_1_37C_1800G_5MW_45S_5ACC(CRR).txt</t>
  </si>
  <si>
    <t>G170-004_2_1_37C_1800G_8MW_45S_5ACC(CRR).txt</t>
  </si>
  <si>
    <t>G170-004_2_1_37C_1800G_12MW_45S_5ACC(CRR).txt</t>
  </si>
  <si>
    <t>G170-004_2_1_37C_1800G_20MW_45S_5ACC(CRR).txt</t>
  </si>
  <si>
    <t>G170-004_2_4_37C_1800G_0.5MW_45S_5ACC(CRR).txt</t>
  </si>
  <si>
    <t>G170-004_2_4_37C_1800G_0.5MW_45S_5ACCX2(CRR).txt</t>
  </si>
  <si>
    <t>G170-004_2_4_37C_1800G_1MW_45S_5ACC(CRR).txt</t>
  </si>
  <si>
    <t>G170-004_2_4_37C_1800G_2MW_45S_5ACC(CRR).txt</t>
  </si>
  <si>
    <t>G170-004_2_4_37C_1800G_5MW_45S_5ACC(CRR).txt</t>
  </si>
  <si>
    <t>G170-004_2_4_37C_1800G_8MW_45S_5ACC(CRR).txt</t>
  </si>
  <si>
    <t>G170-004_2_4_37C_1800G_12MW_45S_5ACC(CRR).txt</t>
  </si>
  <si>
    <t>G170-004_2_4_37C_1800G_20MW_45S_5ACC(CRR).txt</t>
  </si>
  <si>
    <t>G170-004_1_4_37C_1800G_0.5MW_45S_5ACC(CRR).txt</t>
  </si>
  <si>
    <t>G170-004_1_4_37C_1800G_1MW_45S_5ACC(CRR).txt</t>
  </si>
  <si>
    <t>G170-004_1_4_37C_1800G_2MW_45S_5ACC(CRR).txt</t>
  </si>
  <si>
    <t>NE2(CRR).txt</t>
  </si>
  <si>
    <t>NE3(CRR).txt</t>
  </si>
  <si>
    <t>NE4(CRR).txt</t>
  </si>
  <si>
    <t>NE5(CRR).txt</t>
  </si>
  <si>
    <t>NE6(CRR).txt</t>
  </si>
  <si>
    <t>NE7(CRR).txt</t>
  </si>
  <si>
    <t>NE8(CRR).txt</t>
  </si>
  <si>
    <t>NE9(CRR).txt</t>
  </si>
  <si>
    <t>NE10(CRR).txt</t>
  </si>
  <si>
    <t>NE11(CRR).txt</t>
  </si>
  <si>
    <t>NE12(CRR).txt</t>
  </si>
  <si>
    <t>NE13(CRR).txt</t>
  </si>
  <si>
    <t>NE14(CRR).txt</t>
  </si>
  <si>
    <t>NE15(CRR).txt</t>
  </si>
  <si>
    <t>NE16(CRR).txt</t>
  </si>
  <si>
    <t>NE17(CRR).txt</t>
  </si>
  <si>
    <t>NE18(CRR).txt</t>
  </si>
  <si>
    <t>NE19(CRR).txt</t>
  </si>
  <si>
    <t>NE20(CRR).txt</t>
  </si>
  <si>
    <t>NE21(CRR).txt</t>
  </si>
  <si>
    <t>NE22(CRR).txt</t>
  </si>
  <si>
    <t>RAW FILE NAME</t>
  </si>
  <si>
    <t>TIMESTAMP</t>
  </si>
  <si>
    <t>ΔCO2 SINGLE PEAKS</t>
  </si>
  <si>
    <t>ΔVapor</t>
  </si>
  <si>
    <t>ΔLiquid</t>
  </si>
  <si>
    <t>Δliquid_corr</t>
  </si>
  <si>
    <t>Δvapor_corr</t>
  </si>
  <si>
    <t>ΔNE m</t>
  </si>
  <si>
    <t>ΔNE Real</t>
  </si>
  <si>
    <t>NE used for correction</t>
  </si>
  <si>
    <t>v+ CO2</t>
  </si>
  <si>
    <t>NE 1</t>
  </si>
  <si>
    <t>NE 2</t>
  </si>
  <si>
    <t>NE 3</t>
  </si>
  <si>
    <t>NE 4</t>
  </si>
  <si>
    <t>NE 5</t>
  </si>
  <si>
    <t>NE 6</t>
  </si>
  <si>
    <t>NE 7</t>
  </si>
  <si>
    <t>NE 8</t>
  </si>
  <si>
    <t>NE 9</t>
  </si>
  <si>
    <t>NE 10</t>
  </si>
  <si>
    <t>NE 11</t>
  </si>
  <si>
    <t>NE 12</t>
  </si>
  <si>
    <t>NE 13</t>
  </si>
  <si>
    <t>NE 14</t>
  </si>
  <si>
    <t>G170-002a_1_1 BUBBLE 1 24</t>
  </si>
  <si>
    <t>G170-002a_1_1 BUBBLE 2 24</t>
  </si>
  <si>
    <t>G170-002a_1_1 BUBBLE 3 24</t>
  </si>
  <si>
    <t>G170-002a_2_1 24</t>
  </si>
  <si>
    <t>G170-002a_2_2 24</t>
  </si>
  <si>
    <t>G170-004_1_1 24</t>
  </si>
  <si>
    <t>G170-004_1_4 24</t>
  </si>
  <si>
    <t>G170-004_2_1 24</t>
  </si>
  <si>
    <t>G170-004_2_2 BUBBLE 1 24</t>
  </si>
  <si>
    <t>G170-004_2_2 BUBBLE 2 24</t>
  </si>
  <si>
    <t>G170-004_2_4 24</t>
  </si>
  <si>
    <t>G170-004_2_5 24</t>
  </si>
  <si>
    <t>G170-004_2_6 24</t>
  </si>
  <si>
    <t>G170-004_2_8 24</t>
  </si>
  <si>
    <t>NE 15</t>
  </si>
  <si>
    <t>G170-002a_1_1 BUBBLE 1 37</t>
  </si>
  <si>
    <t>G170-002a_1_1 BUBBLE 2 37</t>
  </si>
  <si>
    <t>G170-002a_1_1 BUBBLE 3 37</t>
  </si>
  <si>
    <t>G170-002a_2_1 37</t>
  </si>
  <si>
    <t>G170-002a_2_2 37</t>
  </si>
  <si>
    <t>G170-004_1_1 37</t>
  </si>
  <si>
    <t>G170-004_1_4 37</t>
  </si>
  <si>
    <t>G170-004_2_1 37</t>
  </si>
  <si>
    <t>G170-004_2_2 BUBBLE 1 37</t>
  </si>
  <si>
    <t>G170-004_2_2 BUBBLE 2 37</t>
  </si>
  <si>
    <t>G170-004_2_4 37</t>
  </si>
  <si>
    <t>G170-004_2_5 37</t>
  </si>
  <si>
    <t>G170-004_2_6 37</t>
  </si>
  <si>
    <t>G170-004_2_8 37</t>
  </si>
  <si>
    <t>DATE</t>
  </si>
  <si>
    <t>G170_002a_2_1</t>
  </si>
  <si>
    <t>G170_002a_2_2</t>
  </si>
  <si>
    <t>G170_004_1_1</t>
  </si>
  <si>
    <t>G170_004_2_5</t>
  </si>
  <si>
    <t>G170_004_2_6</t>
  </si>
  <si>
    <t>G170_004_2_8</t>
  </si>
  <si>
    <t>G170-004_1_4 24 0.5MW 90SX5 (CRR).txt</t>
  </si>
  <si>
    <t>NE 1.txt</t>
  </si>
  <si>
    <t>G170-004_1_4 24 1MW 90SX5 (CRR).txt</t>
  </si>
  <si>
    <t>NE2.txt</t>
  </si>
  <si>
    <t>G170-004_1_4 24 2MW 90SX5 (CRR).txt</t>
  </si>
  <si>
    <t>NE3.txt</t>
  </si>
  <si>
    <t>G170-004_1_4 24 5MW 90SX5 (CRR).txt</t>
  </si>
  <si>
    <t>NE4.txt</t>
  </si>
  <si>
    <t>G170-004_1_4 24 8MW 90SX5 (CRR).txt</t>
  </si>
  <si>
    <t>NE5.txt</t>
  </si>
  <si>
    <t>G170-004_1_4 24 0.5MW 200SX3 (CRR).txt</t>
  </si>
  <si>
    <t>G170-004_1_4 24 20MW 90SX5 (CRR).txt</t>
  </si>
  <si>
    <t>NE7.txt</t>
  </si>
  <si>
    <t>004_1_42400G8mW90SX5(CRR).txt</t>
  </si>
  <si>
    <t>004_2_12400G0.5Mw200SX5(CRR).txt</t>
  </si>
  <si>
    <t>004_1_42400G8mW90SX5TRY2(CRR).txt</t>
  </si>
  <si>
    <t>004_1_42400G10mW90SX5(CRR).txt</t>
  </si>
  <si>
    <t>004_1_42400G12mW90SX5(CRR).txt</t>
  </si>
  <si>
    <t>NE1.txt</t>
  </si>
  <si>
    <t>Bubble</t>
  </si>
  <si>
    <t>Bub_r (um)</t>
  </si>
  <si>
    <t>Bub_rho(g/ml)</t>
  </si>
  <si>
    <t>Sample</t>
  </si>
  <si>
    <t>name</t>
  </si>
  <si>
    <t>Grating</t>
  </si>
  <si>
    <t>Temperature (°C)</t>
  </si>
  <si>
    <t>date</t>
  </si>
  <si>
    <t>power</t>
  </si>
  <si>
    <t>Int_time</t>
  </si>
  <si>
    <t>accumulations</t>
  </si>
  <si>
    <t>Exposure time (s)</t>
  </si>
  <si>
    <t>Mag (X)</t>
  </si>
  <si>
    <t>duration</t>
  </si>
  <si>
    <t>24hr_time</t>
  </si>
  <si>
    <t>sec since midnight</t>
  </si>
  <si>
    <t>LHS_tie_diad1</t>
  </si>
  <si>
    <t>RHS_tie_diad1</t>
  </si>
  <si>
    <t>LHS_tie_diad2</t>
  </si>
  <si>
    <t>RHS_tie_diad2</t>
  </si>
  <si>
    <t>VB0.63</t>
  </si>
  <si>
    <t>G170_004_1_4_0.5MW_1800G_30S_1ACC (1).txt</t>
  </si>
  <si>
    <t xml:space="preserve">January 25, 2022
</t>
  </si>
  <si>
    <t>['0h', '0m', '32s']</t>
  </si>
  <si>
    <t xml:space="preserve">11:18:44 PM
</t>
  </si>
  <si>
    <t>G170_004_1_4_0.5MW_1800G_30S_1ACC.txt</t>
  </si>
  <si>
    <t xml:space="preserve">10:58:56 PM
</t>
  </si>
  <si>
    <t>G170_004_1_4_0.5MW_1800G_45S_1ACC.txt</t>
  </si>
  <si>
    <t>['0h', '0m', '47s']</t>
  </si>
  <si>
    <t xml:space="preserve">11:19:33 PM
</t>
  </si>
  <si>
    <t>G170_004_1_4_0.5MW_1800G_45S_5ACC (1).txt</t>
  </si>
  <si>
    <t>['0h', '3m', '47s']</t>
  </si>
  <si>
    <t xml:space="preserve">11:20:37 PM
</t>
  </si>
  <si>
    <t>G170_004_1_4_0.5MW_1800G_45S_5ACC.txt</t>
  </si>
  <si>
    <t xml:space="preserve">11:02:54 PM
</t>
  </si>
  <si>
    <t>G170_004_1_4_12MW_1800G_45S_5ACC.txt</t>
  </si>
  <si>
    <t>['0h', '3m', '48s']</t>
  </si>
  <si>
    <t xml:space="preserve">11:53:23 PM
</t>
  </si>
  <si>
    <t>G170_004_1_4_1MW_1800G_45S_5ACC.txt</t>
  </si>
  <si>
    <t xml:space="preserve">11:10:08 PM
</t>
  </si>
  <si>
    <t>G170_004_1_4_20MW_1800G_45S_5ACC.txt</t>
  </si>
  <si>
    <t xml:space="preserve">11:59:54 PM
</t>
  </si>
  <si>
    <t>G170_004_1_4_2MW_1800G_45S_5ACC.txt</t>
  </si>
  <si>
    <t xml:space="preserve">11:26:52 PM
</t>
  </si>
  <si>
    <t>G170_004_1_4_3MW_1800G_45S_5ACC.txt</t>
  </si>
  <si>
    <t xml:space="preserve">11:33:04 PM
</t>
  </si>
  <si>
    <t>G170_004_1_4_5MW_1800G_45S_5ACC.txt</t>
  </si>
  <si>
    <t xml:space="preserve">11:41:23 PM
</t>
  </si>
  <si>
    <t>G170_004_1_4_8MW_1800G_45S_5ACC.txt</t>
  </si>
  <si>
    <t xml:space="preserve">11:47:15 PM
</t>
  </si>
  <si>
    <t>VB0.28</t>
  </si>
  <si>
    <t>G170_004_2_1_0.5MW_1800G_30S_5ACC.txt</t>
  </si>
  <si>
    <t>['0h', '2m', '32s']</t>
  </si>
  <si>
    <t xml:space="preserve">6:16:32 PM
</t>
  </si>
  <si>
    <t>G170_004_2_1_0.5MW_1800G_45S_5ACC.txt</t>
  </si>
  <si>
    <t xml:space="preserve">6:09:10 PM
</t>
  </si>
  <si>
    <t>G170_004_2_1_12MW_1800G_45S_5ACC.txt</t>
  </si>
  <si>
    <t xml:space="preserve">6:23:53 PM
</t>
  </si>
  <si>
    <t>G170_004_2_1_1MW_1800G_45S_5ACC.txt</t>
  </si>
  <si>
    <t xml:space="preserve">6:02:14 PM
</t>
  </si>
  <si>
    <t>G170_004_2_1_20MW_1800G_45S_5ACC.txt</t>
  </si>
  <si>
    <t xml:space="preserve">6:30:44 PM
</t>
  </si>
  <si>
    <t>G170_004_2_1_2MW_1800G_45S_5ACC.txt</t>
  </si>
  <si>
    <t xml:space="preserve">5:55:43 PM
</t>
  </si>
  <si>
    <t>G170_004_2_1_5MW_1800G_45S_5ACC.txt</t>
  </si>
  <si>
    <t xml:space="preserve">5:48:27 PM
</t>
  </si>
  <si>
    <t>G170_004_2_1_8MW_1800G_45S_5ACC.txt</t>
  </si>
  <si>
    <t xml:space="preserve">5:41:33 PM
</t>
  </si>
  <si>
    <t>VB0.51</t>
  </si>
  <si>
    <t>G170_004_2_4_0.5MW_1800G_45S_5ACC.txt</t>
  </si>
  <si>
    <t xml:space="preserve">6:41:55 PM
</t>
  </si>
  <si>
    <t>G170_004_2_4_0.5MW_2400G_200S_3ACC.txt</t>
  </si>
  <si>
    <t>['0h', '10m', '2s']</t>
  </si>
  <si>
    <t xml:space="preserve">8:44:49 PM
</t>
  </si>
  <si>
    <t>G170_004_2_4_0.5MW_2400G_45S_5ACC.txt</t>
  </si>
  <si>
    <t xml:space="preserve">8:20:28 PM
</t>
  </si>
  <si>
    <t>G170_004_2_4_0.5MW_2400G_90S_5ACC.txt</t>
  </si>
  <si>
    <t>['0h', '7m', '32s']</t>
  </si>
  <si>
    <t xml:space="preserve">8:31:15 PM
</t>
  </si>
  <si>
    <t>G170_004_2_4_10MW_1800G_10S_1ACC.txt</t>
  </si>
  <si>
    <t>['0h', '0m', '12s']</t>
  </si>
  <si>
    <t xml:space="preserve">10:16:00 PM
</t>
  </si>
  <si>
    <t>G170_004_2_4_10MW_1800G_10S_3ACC.txt</t>
  </si>
  <si>
    <t xml:space="preserve">10:16:56 PM
</t>
  </si>
  <si>
    <t>G170_004_2_4_10MW_1800G_10S_5ACC.txt</t>
  </si>
  <si>
    <t>['0h', '0m', '52s']</t>
  </si>
  <si>
    <t xml:space="preserve">10:19:25 PM
</t>
  </si>
  <si>
    <t>G170_004_2_4_10MW_1800G_20S_1ACC.txt</t>
  </si>
  <si>
    <t>['0h', '0m', '22s']</t>
  </si>
  <si>
    <t xml:space="preserve">10:21:10 PM
</t>
  </si>
  <si>
    <t>G170_004_2_4_10MW_1800G_5S_1ACC.txt</t>
  </si>
  <si>
    <t>['0h', '0m', '7s']</t>
  </si>
  <si>
    <t xml:space="preserve">10:12:19 PM
</t>
  </si>
  <si>
    <t>G170_004_2_4_10MW_1800G_5S_5ACC.txt</t>
  </si>
  <si>
    <t>['0h', '0m', '27s']</t>
  </si>
  <si>
    <t xml:space="preserve">10:13:31 PM
</t>
  </si>
  <si>
    <t>G170_004_2_4_12MW_1800G_45S_5ACC X2.txt</t>
  </si>
  <si>
    <t xml:space="preserve">7:53:01 PM
</t>
  </si>
  <si>
    <t>G170_004_2_4_12MW_2400G_45S_5ACC.txt</t>
  </si>
  <si>
    <t xml:space="preserve">9:39:59 PM
</t>
  </si>
  <si>
    <t>G170_004_2_4_1MW_1800G_45S_5ACC.txt</t>
  </si>
  <si>
    <t xml:space="preserve">6:48:56 PM
</t>
  </si>
  <si>
    <t>G170_004_2_4_1MW_2400G_45S_5ACC.txt</t>
  </si>
  <si>
    <t xml:space="preserve">9:01:21 PM
</t>
  </si>
  <si>
    <t>G170_004_2_4_20MW_1800G_45S_5ACC.txt</t>
  </si>
  <si>
    <t xml:space="preserve">7:46:23 PM
</t>
  </si>
  <si>
    <t>G170_004_2_4_20MW_2400G_45S_5ACC.txt</t>
  </si>
  <si>
    <t xml:space="preserve">9:47:32 PM
</t>
  </si>
  <si>
    <t>G170_004_2_4_2MW_1800G_45S_5ACC.txt</t>
  </si>
  <si>
    <t xml:space="preserve">6:56:04 PM
</t>
  </si>
  <si>
    <t>G170_004_2_4_2MW_2400G_45S_5ACC.txt</t>
  </si>
  <si>
    <t xml:space="preserve">9:09:53 PM
</t>
  </si>
  <si>
    <t>G170_004_2_4_3MW_2400G_45S_5ACC.txt</t>
  </si>
  <si>
    <t xml:space="preserve">9:25:18 PM
</t>
  </si>
  <si>
    <t>G170_004_2_4_5MW_1800G_10S_1ACC.txt</t>
  </si>
  <si>
    <t xml:space="preserve">10:04:35 PM
</t>
  </si>
  <si>
    <t>G170_004_2_4_5MW_1800G_10S_3ACC.txt</t>
  </si>
  <si>
    <t>['0h', '0m', '31s']</t>
  </si>
  <si>
    <t xml:space="preserve">10:05:28 PM
</t>
  </si>
  <si>
    <t>G170_004_2_4_5MW_1800G_10S_5ACC.txt</t>
  </si>
  <si>
    <t xml:space="preserve">10:09:06 PM
</t>
  </si>
  <si>
    <t>G170_004_2_4_5MW_1800G_200S_1ACC.txt</t>
  </si>
  <si>
    <t>['0h', '3m', '22s']</t>
  </si>
  <si>
    <t xml:space="preserve">10:45:37 PM
</t>
  </si>
  <si>
    <t>G170_004_2_4_5MW_1800G_20S_1ACC.txt</t>
  </si>
  <si>
    <t xml:space="preserve">10:24:15 PM
</t>
  </si>
  <si>
    <t>G170_004_2_4_5MW_1800G_30S_1ACC.txt</t>
  </si>
  <si>
    <t xml:space="preserve">10:25:22 PM
</t>
  </si>
  <si>
    <t>G170_004_2_4_5MW_1800G_30S_3ACC.txt</t>
  </si>
  <si>
    <t>['0h', '1m', '31s']</t>
  </si>
  <si>
    <t xml:space="preserve">10:28:01 PM
</t>
  </si>
  <si>
    <t>G170_004_2_4_5MW_1800G_30S_5ACC.txt</t>
  </si>
  <si>
    <t xml:space="preserve">10:31:37 PM
</t>
  </si>
  <si>
    <t>G170_004_2_4_5MW_1800G_45S_1ACC.txt</t>
  </si>
  <si>
    <t xml:space="preserve">10:36:06 PM
</t>
  </si>
  <si>
    <t>G170_004_2_4_5MW_1800G_5S_1ACC.txt</t>
  </si>
  <si>
    <t xml:space="preserve">9:57:50 PM
</t>
  </si>
  <si>
    <t>G170_004_2_4_5MW_1800G_5S_5ACC.txt</t>
  </si>
  <si>
    <t>['0h', '0m', '28s']</t>
  </si>
  <si>
    <t xml:space="preserve">10:01:12 PM
</t>
  </si>
  <si>
    <t>G170_004_2_4_5MW_1800G_90S_1ACC.txt</t>
  </si>
  <si>
    <t>['0h', '1m', '32s']</t>
  </si>
  <si>
    <t xml:space="preserve">10:38:58 PM
</t>
  </si>
  <si>
    <t>G170_004_2_4_5MW_2400G_45S_5ACC.txt</t>
  </si>
  <si>
    <t xml:space="preserve">9:18:20 PM
</t>
  </si>
  <si>
    <t>G170_004_2_4_8MW_1800G_45S_5ACC X2.txt</t>
  </si>
  <si>
    <t xml:space="preserve">8:02:13 PM
</t>
  </si>
  <si>
    <t>G170_004_2_4_8MW_2400G_45S_5ACC.txt</t>
  </si>
  <si>
    <t xml:space="preserve">9:32:19 PM
</t>
  </si>
  <si>
    <t>G170-004_1_4 24 0.5MW 200SX3.txt</t>
  </si>
  <si>
    <t xml:space="preserve">January 18, 2022
</t>
  </si>
  <si>
    <t xml:space="preserve">12:57:42 PM
</t>
  </si>
  <si>
    <t>G170-004_1_4 24 0.5MW 90SX5.txt</t>
  </si>
  <si>
    <t xml:space="preserve">11:27:59 AM
</t>
  </si>
  <si>
    <t>G170-004_1_4 24 1MW 90SX5.txt</t>
  </si>
  <si>
    <t xml:space="preserve">12:04:29 PM
</t>
  </si>
  <si>
    <t>G170-004_1_4 24 20MW 90SX5.txt</t>
  </si>
  <si>
    <t xml:space="preserve">1:36:03 PM
</t>
  </si>
  <si>
    <t>G170-004_1_4 24 2MW 90SX5.txt</t>
  </si>
  <si>
    <t>['0h', '7m', '33s']</t>
  </si>
  <si>
    <t xml:space="preserve">12:17:21 PM
</t>
  </si>
  <si>
    <t>G170-004_1_4 24 5MW 90SX5.txt</t>
  </si>
  <si>
    <t xml:space="preserve">12:29:36 PM
</t>
  </si>
  <si>
    <t>G170-004_1_4 24 8MW 90SX5.txt</t>
  </si>
  <si>
    <t xml:space="preserve">12:43:36 PM
</t>
  </si>
  <si>
    <t>G170-004_1_4_37C_1800G_0.5MW_45S_5ACC.txt</t>
  </si>
  <si>
    <t xml:space="preserve">January 26, 2022
</t>
  </si>
  <si>
    <t xml:space="preserve">1:46:01 PM
</t>
  </si>
  <si>
    <t>G170-004_1_4_37C_1800G_12MW_45S_5ACC.txt</t>
  </si>
  <si>
    <t xml:space="preserve">2:14:57 PM
</t>
  </si>
  <si>
    <t>G170-004_1_4_37C_1800G_1MW_45S_5ACC.txt</t>
  </si>
  <si>
    <t xml:space="preserve">1:51:52 PM
</t>
  </si>
  <si>
    <t>G170-004_1_4_37C_1800G_20MW_45S_5ACC.txt</t>
  </si>
  <si>
    <t xml:space="preserve">2:21:15 PM
</t>
  </si>
  <si>
    <t>G170-004_1_4_37C_1800G_2MW_45S_5ACC.txt</t>
  </si>
  <si>
    <t xml:space="preserve">1:57:35 PM
</t>
  </si>
  <si>
    <t>G170-004_1_4_37C_1800G_5MW_45S_5ACC.txt</t>
  </si>
  <si>
    <t xml:space="preserve">2:03:22 PM
</t>
  </si>
  <si>
    <t>G170-004_1_4_37C_1800G_8MW_45S_5ACC.txt</t>
  </si>
  <si>
    <t xml:space="preserve">2:09:09 PM
</t>
  </si>
  <si>
    <t>G170-004_2_1_37C_1800G_0.5MW_45S_5ACC.txt</t>
  </si>
  <si>
    <t xml:space="preserve">2:30:01 PM
</t>
  </si>
  <si>
    <t>G170-004_2_1_37C_1800G_12MW_45S_5ACC.txt</t>
  </si>
  <si>
    <t xml:space="preserve">3:04:52 PM
</t>
  </si>
  <si>
    <t>G170-004_2_1_37C_1800G_1MW_45S_5ACC.txt</t>
  </si>
  <si>
    <t xml:space="preserve">2:36:58 PM
</t>
  </si>
  <si>
    <t>G170-004_2_1_37C_1800G_20MW_45S_5ACC.txt</t>
  </si>
  <si>
    <t xml:space="preserve">3:11:08 PM
</t>
  </si>
  <si>
    <t>G170-004_2_1_37C_1800G_2MW_45S_5ACC.txt</t>
  </si>
  <si>
    <t xml:space="preserve">2:46:34 PM
</t>
  </si>
  <si>
    <t>G170-004_2_1_37C_1800G_5MW_45S_5ACC.txt</t>
  </si>
  <si>
    <t xml:space="preserve">2:52:28 PM
</t>
  </si>
  <si>
    <t>G170-004_2_1_37C_1800G_8MW_45S_5ACC.txt</t>
  </si>
  <si>
    <t xml:space="preserve">2:58:53 PM
</t>
  </si>
  <si>
    <t>G170-004_2_4_37C_1800G_0.5MW_45S_5ACC X2.txt</t>
  </si>
  <si>
    <t xml:space="preserve">7:30:00 PM
</t>
  </si>
  <si>
    <t>G170-004_2_4_37C_1800G_0.5MW_45S_5ACC.txt</t>
  </si>
  <si>
    <t xml:space="preserve">4:13:00 PM
</t>
  </si>
  <si>
    <t>G170-004_2_4_37C_1800G_12MW_45S_5ACC.txt</t>
  </si>
  <si>
    <t xml:space="preserve">7:16:45 PM
</t>
  </si>
  <si>
    <t>G170-004_2_4_37C_1800G_1MW_45S_5ACC.txt</t>
  </si>
  <si>
    <t xml:space="preserve">4:19:08 PM
</t>
  </si>
  <si>
    <t>G170-004_2_4_37C_1800G_20MW_45S_5ACC.txt</t>
  </si>
  <si>
    <t xml:space="preserve">7:23:40 PM
</t>
  </si>
  <si>
    <t>G170-004_2_4_37C_1800G_2MW_45S_5ACC.txt</t>
  </si>
  <si>
    <t xml:space="preserve">4:24:52 PM
</t>
  </si>
  <si>
    <t>G170-004_2_4_37C_1800G_5MW_45S_5ACC.txt</t>
  </si>
  <si>
    <t xml:space="preserve">4:31:08 PM
</t>
  </si>
  <si>
    <t>G170-004_2_4_37C_1800G_8MW_45S_5ACC.txt</t>
  </si>
  <si>
    <t xml:space="preserve">4:37:27 PM
</t>
  </si>
  <si>
    <t>VAPOR_BUBBLE_NAME</t>
  </si>
  <si>
    <t>VB0.31</t>
  </si>
  <si>
    <t>VB0.32</t>
  </si>
  <si>
    <t>T (°C)</t>
  </si>
  <si>
    <t>VB0.23</t>
  </si>
  <si>
    <t>VB0.55</t>
  </si>
  <si>
    <t>VB0.54</t>
  </si>
  <si>
    <t>VB0.53</t>
  </si>
  <si>
    <t>VB0.27</t>
  </si>
  <si>
    <t>VB0.35</t>
  </si>
  <si>
    <t>VB0.40</t>
  </si>
  <si>
    <t>VB0.22</t>
  </si>
  <si>
    <t>VB0.39</t>
  </si>
  <si>
    <t>VB_radius(um)</t>
  </si>
  <si>
    <t>Density using Eq(2) (g/mL)</t>
  </si>
  <si>
    <t>ΔCO2_corr SPM_37_12mW</t>
  </si>
  <si>
    <t>ΔCO2_corr_SPM</t>
  </si>
  <si>
    <t>G170_004_2_4_3MW_1800G_45S_5ACC (CRR).txt</t>
  </si>
  <si>
    <t>G170_004_2_4_5MW_1800G_45S_5ACC (CRR).txt</t>
  </si>
  <si>
    <t>BFI</t>
  </si>
  <si>
    <t>BFI _rho</t>
  </si>
  <si>
    <t>G170_004_2_4_5MW_1800G_45S_5ACC.txt</t>
  </si>
  <si>
    <t xml:space="preserve">7:03:06 PM
</t>
  </si>
  <si>
    <t>G170_002a_1_1</t>
  </si>
  <si>
    <t>G170_004_2_2</t>
  </si>
  <si>
    <t>Skewness_diad1 (As)</t>
  </si>
  <si>
    <t>Skewness_diad2 (As)</t>
  </si>
  <si>
    <t>Asnorm_diad1</t>
  </si>
  <si>
    <t>Asnorm_diad2</t>
  </si>
  <si>
    <t>FWHM v-_NORM37</t>
  </si>
  <si>
    <t>FWHM v+_NORM37</t>
  </si>
  <si>
    <t>Corrected_Splitting (Lineregression)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</si>
</sst>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0"/>
    <numFmt numFmtId="166" formatCode="0.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0" fontId="0" fillId="0" borderId="4" xfId="0" applyBorder="1"/>
    <xf numFmtId="14" fontId="0" fillId="0" borderId="4" xfId="0" applyNumberFormat="1" applyBorder="1"/>
    <xf numFmtId="14" fontId="0" fillId="0" borderId="5" xfId="0" applyNumberFormat="1" applyBorder="1"/>
    <xf numFmtId="0" fontId="0" fillId="0" borderId="5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7" xfId="0" applyBorder="1"/>
    <xf numFmtId="0" fontId="0" fillId="0" borderId="1" xfId="0" applyBorder="1"/>
    <xf numFmtId="164" fontId="0" fillId="0" borderId="1" xfId="0" applyNumberFormat="1" applyBorder="1"/>
    <xf numFmtId="14" fontId="0" fillId="0" borderId="7" xfId="0" applyNumberFormat="1" applyBorder="1"/>
    <xf numFmtId="164" fontId="0" fillId="0" borderId="7" xfId="0" applyNumberFormat="1" applyBorder="1"/>
    <xf numFmtId="165" fontId="0" fillId="0" borderId="0" xfId="0" applyNumberFormat="1"/>
    <xf numFmtId="19" fontId="0" fillId="0" borderId="4" xfId="0" applyNumberFormat="1" applyBorder="1"/>
    <xf numFmtId="19" fontId="0" fillId="0" borderId="5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66" fontId="0" fillId="0" borderId="4" xfId="0" applyNumberFormat="1" applyBorder="1" applyAlignment="1">
      <alignment horizontal="right" vertical="center" wrapText="1"/>
    </xf>
    <xf numFmtId="1" fontId="0" fillId="0" borderId="4" xfId="0" applyNumberFormat="1" applyBorder="1" applyAlignment="1">
      <alignment horizontal="right" vertical="center" wrapText="1"/>
    </xf>
    <xf numFmtId="166" fontId="0" fillId="0" borderId="5" xfId="0" applyNumberFormat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7" borderId="4" xfId="0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right"/>
    </xf>
    <xf numFmtId="165" fontId="0" fillId="4" borderId="4" xfId="0" applyNumberFormat="1" applyFill="1" applyBorder="1" applyAlignment="1">
      <alignment horizontal="right"/>
    </xf>
    <xf numFmtId="165" fontId="0" fillId="4" borderId="7" xfId="0" applyNumberForma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165" fontId="0" fillId="4" borderId="4" xfId="0" applyNumberFormat="1" applyFill="1" applyBorder="1"/>
    <xf numFmtId="165" fontId="0" fillId="4" borderId="5" xfId="0" applyNumberFormat="1" applyFill="1" applyBorder="1"/>
    <xf numFmtId="165" fontId="0" fillId="0" borderId="0" xfId="0" applyNumberFormat="1" applyAlignment="1">
      <alignment horizontal="right"/>
    </xf>
    <xf numFmtId="165" fontId="0" fillId="3" borderId="6" xfId="0" applyNumberFormat="1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5" fontId="0" fillId="3" borderId="2" xfId="0" applyNumberFormat="1" applyFill="1" applyBorder="1" applyAlignment="1">
      <alignment horizontal="right"/>
    </xf>
    <xf numFmtId="165" fontId="0" fillId="3" borderId="4" xfId="0" applyNumberFormat="1" applyFill="1" applyBorder="1" applyAlignment="1">
      <alignment horizontal="right"/>
    </xf>
    <xf numFmtId="165" fontId="0" fillId="3" borderId="8" xfId="0" applyNumberFormat="1" applyFill="1" applyBorder="1" applyAlignment="1">
      <alignment horizontal="right"/>
    </xf>
    <xf numFmtId="165" fontId="0" fillId="3" borderId="7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165" fontId="0" fillId="3" borderId="5" xfId="0" applyNumberFormat="1" applyFill="1" applyBorder="1" applyAlignment="1">
      <alignment horizontal="right"/>
    </xf>
    <xf numFmtId="165" fontId="0" fillId="3" borderId="4" xfId="0" applyNumberFormat="1" applyFill="1" applyBorder="1" applyAlignment="1">
      <alignment horizontal="right" vertical="center" wrapText="1"/>
    </xf>
    <xf numFmtId="165" fontId="0" fillId="3" borderId="5" xfId="0" applyNumberFormat="1" applyFill="1" applyBorder="1" applyAlignment="1">
      <alignment horizontal="right" vertical="center" wrapText="1"/>
    </xf>
    <xf numFmtId="165" fontId="0" fillId="3" borderId="4" xfId="0" applyNumberFormat="1" applyFill="1" applyBorder="1"/>
    <xf numFmtId="165" fontId="0" fillId="3" borderId="5" xfId="0" applyNumberFormat="1" applyFill="1" applyBorder="1"/>
    <xf numFmtId="165" fontId="0" fillId="4" borderId="4" xfId="0" applyNumberFormat="1" applyFill="1" applyBorder="1" applyAlignment="1">
      <alignment horizontal="right" vertical="center" wrapText="1"/>
    </xf>
    <xf numFmtId="165" fontId="0" fillId="4" borderId="5" xfId="0" applyNumberFormat="1" applyFill="1" applyBorder="1" applyAlignment="1">
      <alignment horizontal="right" vertical="center" wrapText="1"/>
    </xf>
    <xf numFmtId="165" fontId="0" fillId="4" borderId="4" xfId="0" applyNumberFormat="1" applyFill="1" applyBorder="1" applyAlignment="1">
      <alignment wrapText="1"/>
    </xf>
    <xf numFmtId="165" fontId="0" fillId="4" borderId="5" xfId="0" applyNumberFormat="1" applyFill="1" applyBorder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right"/>
    </xf>
    <xf numFmtId="165" fontId="0" fillId="0" borderId="4" xfId="0" applyNumberFormat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right"/>
    </xf>
    <xf numFmtId="165" fontId="0" fillId="0" borderId="7" xfId="0" applyNumberFormat="1" applyBorder="1" applyAlignment="1">
      <alignment horizontal="center"/>
    </xf>
    <xf numFmtId="165" fontId="0" fillId="2" borderId="7" xfId="0" applyNumberFormat="1" applyFill="1" applyBorder="1" applyAlignment="1">
      <alignment horizontal="right"/>
    </xf>
    <xf numFmtId="165" fontId="0" fillId="2" borderId="7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right"/>
    </xf>
    <xf numFmtId="165" fontId="0" fillId="2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right"/>
    </xf>
    <xf numFmtId="165" fontId="0" fillId="5" borderId="7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right"/>
    </xf>
    <xf numFmtId="165" fontId="0" fillId="5" borderId="4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right" vertical="center" wrapText="1"/>
    </xf>
    <xf numFmtId="165" fontId="0" fillId="5" borderId="5" xfId="0" applyNumberFormat="1" applyFill="1" applyBorder="1" applyAlignment="1">
      <alignment horizontal="right" vertical="center" wrapText="1"/>
    </xf>
    <xf numFmtId="165" fontId="0" fillId="5" borderId="4" xfId="0" applyNumberFormat="1" applyFill="1" applyBorder="1"/>
    <xf numFmtId="165" fontId="0" fillId="5" borderId="5" xfId="0" applyNumberFormat="1" applyFill="1" applyBorder="1"/>
    <xf numFmtId="165" fontId="0" fillId="0" borderId="0" xfId="0" applyNumberFormat="1" applyAlignment="1">
      <alignment horizontal="center"/>
    </xf>
    <xf numFmtId="166" fontId="0" fillId="0" borderId="1" xfId="0" applyNumberFormat="1" applyBorder="1"/>
    <xf numFmtId="166" fontId="0" fillId="0" borderId="4" xfId="0" applyNumberFormat="1" applyBorder="1"/>
    <xf numFmtId="166" fontId="0" fillId="0" borderId="7" xfId="0" applyNumberFormat="1" applyBorder="1"/>
    <xf numFmtId="166" fontId="0" fillId="0" borderId="5" xfId="0" applyNumberFormat="1" applyBorder="1"/>
    <xf numFmtId="166" fontId="0" fillId="0" borderId="0" xfId="0" applyNumberFormat="1"/>
    <xf numFmtId="165" fontId="0" fillId="4" borderId="6" xfId="0" applyNumberFormat="1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165" fontId="0" fillId="4" borderId="3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165" fontId="0" fillId="4" borderId="0" xfId="0" applyNumberFormat="1" applyFill="1" applyAlignment="1">
      <alignment horizontal="right"/>
    </xf>
    <xf numFmtId="0" fontId="0" fillId="0" borderId="9" xfId="0" applyBorder="1"/>
    <xf numFmtId="0" fontId="0" fillId="6" borderId="2" xfId="0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0" xfId="0" applyAlignment="1">
      <alignment horizontal="right" vertical="center" wrapText="1"/>
    </xf>
    <xf numFmtId="165" fontId="0" fillId="0" borderId="5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6</xdr:col>
      <xdr:colOff>723900</xdr:colOff>
      <xdr:row>10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823597-3962-334D-9F4A-EA0121A98B60}"/>
            </a:ext>
          </a:extLst>
        </xdr:cNvPr>
        <xdr:cNvSpPr txBox="1"/>
      </xdr:nvSpPr>
      <xdr:spPr>
        <a:xfrm>
          <a:off x="838200" y="203200"/>
          <a:ext cx="4838700" cy="189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Material accompanies the article</a:t>
          </a:r>
        </a:p>
        <a:p>
          <a:endParaRPr lang="en-US" sz="1100"/>
        </a:p>
        <a:p>
          <a:r>
            <a:rPr lang="en-US" sz="1100"/>
            <a:t>“Laser heating effect on Raman analysis of CO2 co-existing as liquid and vapor in olivine-hosted melt inclusion bubbles” by Charlotte L. DeVitre et al. The original article should be cited if this material is used:</a:t>
          </a:r>
        </a:p>
        <a:p>
          <a:endParaRPr lang="en-US" sz="1100"/>
        </a:p>
        <a:p>
          <a:r>
            <a:rPr lang="en-US" sz="1100"/>
            <a:t>DeVitre, C. L., Dayton, K., Gazel, E., Pamukçu, A. ., Gaetani, G. and Wieser, P. E. (2023) “Laser heating effect on Raman analysis of CO2 co-existing as liquid and vapor in olivine-hosted melt inclusion bubbles”, Volcanica, 6(2), pp. 201–219. doi: 10.30909/vol.06.02.201219.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07D7-75AB-3446-8DD1-6D5B51F1421C}">
  <dimension ref="A1"/>
  <sheetViews>
    <sheetView tabSelected="1" workbookViewId="0">
      <selection activeCell="E13" sqref="E1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A03D-2C3D-444A-B54F-4C5D67428CCF}">
  <dimension ref="A1:AK117"/>
  <sheetViews>
    <sheetView zoomScale="85" zoomScaleNormal="50" workbookViewId="0">
      <selection activeCell="I2" sqref="I2"/>
    </sheetView>
  </sheetViews>
  <sheetFormatPr baseColWidth="10" defaultColWidth="11.1640625" defaultRowHeight="16" x14ac:dyDescent="0.2"/>
  <cols>
    <col min="2" max="2" width="16" style="1" customWidth="1"/>
    <col min="4" max="4" width="11" bestFit="1" customWidth="1"/>
    <col min="5" max="5" width="18" style="82" customWidth="1"/>
    <col min="6" max="6" width="17.1640625" customWidth="1"/>
    <col min="7" max="7" width="20" customWidth="1"/>
    <col min="8" max="8" width="25" customWidth="1"/>
    <col min="9" max="9" width="31.83203125" customWidth="1"/>
    <col min="10" max="11" width="22.83203125" style="26" customWidth="1"/>
    <col min="12" max="12" width="16.83203125" style="26" customWidth="1"/>
    <col min="13" max="13" width="15.83203125" style="37" customWidth="1"/>
    <col min="14" max="14" width="16.33203125" style="37" customWidth="1"/>
    <col min="15" max="15" width="22.6640625" style="37" customWidth="1"/>
    <col min="16" max="17" width="26.5" style="37" customWidth="1"/>
    <col min="18" max="19" width="11.83203125" style="37" customWidth="1"/>
    <col min="20" max="23" width="12.6640625" style="37" bestFit="1" customWidth="1"/>
    <col min="24" max="24" width="11" style="37" customWidth="1"/>
    <col min="25" max="25" width="11" style="37" bestFit="1" customWidth="1"/>
    <col min="26" max="26" width="12.6640625" style="37" customWidth="1"/>
    <col min="27" max="27" width="14.1640625" style="37" customWidth="1"/>
    <col min="28" max="28" width="27.1640625" style="37" customWidth="1"/>
    <col min="29" max="29" width="47.83203125" style="77" customWidth="1"/>
    <col min="30" max="30" width="12.6640625" style="37" bestFit="1" customWidth="1"/>
    <col min="31" max="31" width="11" style="37" customWidth="1"/>
    <col min="32" max="32" width="12.33203125" style="37" customWidth="1"/>
    <col min="33" max="34" width="12.6640625" style="37" bestFit="1" customWidth="1"/>
    <col min="35" max="35" width="14.6640625" style="37" customWidth="1"/>
    <col min="36" max="36" width="21.1640625" style="77" customWidth="1"/>
  </cols>
  <sheetData>
    <row r="1" spans="1:36" x14ac:dyDescent="0.2">
      <c r="A1" s="9" t="s">
        <v>218</v>
      </c>
      <c r="B1" s="10" t="s">
        <v>165</v>
      </c>
      <c r="C1" s="9" t="s">
        <v>457</v>
      </c>
      <c r="D1" s="9" t="s">
        <v>105</v>
      </c>
      <c r="E1" s="78" t="s">
        <v>106</v>
      </c>
      <c r="F1" s="9" t="s">
        <v>107</v>
      </c>
      <c r="G1" s="9" t="s">
        <v>108</v>
      </c>
      <c r="H1" s="9" t="s">
        <v>109</v>
      </c>
      <c r="I1" s="9" t="s">
        <v>485</v>
      </c>
      <c r="J1" s="22" t="s">
        <v>101</v>
      </c>
      <c r="K1" s="22" t="s">
        <v>454</v>
      </c>
      <c r="L1" s="22" t="s">
        <v>467</v>
      </c>
      <c r="M1" s="31" t="s">
        <v>110</v>
      </c>
      <c r="N1" s="31" t="s">
        <v>174</v>
      </c>
      <c r="O1" s="31" t="s">
        <v>166</v>
      </c>
      <c r="P1" s="31" t="s">
        <v>470</v>
      </c>
      <c r="Q1" s="31" t="s">
        <v>469</v>
      </c>
      <c r="R1" s="31" t="s">
        <v>473</v>
      </c>
      <c r="S1" s="83" t="s">
        <v>474</v>
      </c>
      <c r="T1" s="38" t="s">
        <v>111</v>
      </c>
      <c r="U1" s="39" t="s">
        <v>112</v>
      </c>
      <c r="V1" s="39" t="s">
        <v>113</v>
      </c>
      <c r="W1" s="39" t="s">
        <v>114</v>
      </c>
      <c r="X1" s="39" t="s">
        <v>168</v>
      </c>
      <c r="Y1" s="39" t="s">
        <v>167</v>
      </c>
      <c r="Z1" s="39" t="s">
        <v>169</v>
      </c>
      <c r="AA1" s="39" t="s">
        <v>170</v>
      </c>
      <c r="AB1" s="39" t="s">
        <v>468</v>
      </c>
      <c r="AC1" s="54" t="s">
        <v>164</v>
      </c>
      <c r="AD1" s="55" t="s">
        <v>117</v>
      </c>
      <c r="AE1" s="55" t="s">
        <v>118</v>
      </c>
      <c r="AF1" s="55" t="s">
        <v>171</v>
      </c>
      <c r="AG1" s="55" t="s">
        <v>115</v>
      </c>
      <c r="AH1" s="55" t="s">
        <v>116</v>
      </c>
      <c r="AI1" s="55" t="s">
        <v>172</v>
      </c>
      <c r="AJ1" s="56" t="s">
        <v>173</v>
      </c>
    </row>
    <row r="2" spans="1:36" x14ac:dyDescent="0.2">
      <c r="A2" s="3">
        <v>44586</v>
      </c>
      <c r="B2" s="6">
        <v>0.7371875</v>
      </c>
      <c r="C2" s="2">
        <v>24</v>
      </c>
      <c r="D2" s="2">
        <v>1800</v>
      </c>
      <c r="E2" s="79">
        <v>8</v>
      </c>
      <c r="F2" s="2">
        <v>45</v>
      </c>
      <c r="G2" s="2">
        <v>5</v>
      </c>
      <c r="H2" s="2">
        <f t="shared" ref="H2:H31" si="0">F2*G2</f>
        <v>225</v>
      </c>
      <c r="I2" s="2">
        <v>103.37938804617001</v>
      </c>
      <c r="J2" s="23" t="s">
        <v>104</v>
      </c>
      <c r="K2" s="23" t="s">
        <v>294</v>
      </c>
      <c r="L2" s="23">
        <v>7.44</v>
      </c>
      <c r="M2" s="32">
        <v>1284.9843390000001</v>
      </c>
      <c r="N2" s="32">
        <v>1388.273522</v>
      </c>
      <c r="O2" s="32">
        <f t="shared" ref="O2:O33" si="1">N2-M2</f>
        <v>103.28918299999987</v>
      </c>
      <c r="P2" s="32">
        <f t="shared" ref="P2:P33" si="2">(AI2/AF2)*O2</f>
        <v>103.37761683625401</v>
      </c>
      <c r="Q2" s="32">
        <v>103.44752746233466</v>
      </c>
      <c r="R2" s="32">
        <v>103.4461</v>
      </c>
      <c r="S2" s="60">
        <v>0.28650130575340699</v>
      </c>
      <c r="T2" s="40">
        <v>1284.245905</v>
      </c>
      <c r="U2" s="41">
        <v>1285.1706489999999</v>
      </c>
      <c r="V2" s="41">
        <v>1387.3912849999999</v>
      </c>
      <c r="W2" s="41">
        <v>1388.3167410000001</v>
      </c>
      <c r="X2" s="41">
        <f t="shared" ref="X2:X31" si="3">V2-T2</f>
        <v>103.14537999999993</v>
      </c>
      <c r="Y2" s="41">
        <f t="shared" ref="Y2:Y31" si="4">W2-U2</f>
        <v>103.14609200000018</v>
      </c>
      <c r="Z2" s="41">
        <f t="shared" ref="Z2:Z32" si="5">(AI2/AF2)*X2</f>
        <v>103.23369071541427</v>
      </c>
      <c r="AA2" s="41">
        <f t="shared" ref="AA2:AA32" si="6">(AI2/AF2)*Y2</f>
        <v>103.23440332501262</v>
      </c>
      <c r="AB2" s="41"/>
      <c r="AC2" s="58" t="s">
        <v>50</v>
      </c>
      <c r="AD2" s="57">
        <v>1117.040432</v>
      </c>
      <c r="AE2" s="57">
        <v>1447.235361</v>
      </c>
      <c r="AF2" s="57">
        <f t="shared" ref="AF2:AF31" si="7">AE2-AD2</f>
        <v>330.194929</v>
      </c>
      <c r="AG2" s="57">
        <v>1115.9919271556801</v>
      </c>
      <c r="AH2" s="57">
        <v>1446.4695615023099</v>
      </c>
      <c r="AI2" s="57">
        <f t="shared" ref="AI2:AI31" si="8">AH2-AG2</f>
        <v>330.47763434662988</v>
      </c>
      <c r="AJ2" s="59" t="s">
        <v>96</v>
      </c>
    </row>
    <row r="3" spans="1:36" x14ac:dyDescent="0.2">
      <c r="A3" s="3">
        <v>44586</v>
      </c>
      <c r="B3" s="6">
        <v>0.74197916666666675</v>
      </c>
      <c r="C3" s="2">
        <v>24</v>
      </c>
      <c r="D3" s="2">
        <v>1800</v>
      </c>
      <c r="E3" s="79">
        <v>5</v>
      </c>
      <c r="F3" s="2">
        <v>45</v>
      </c>
      <c r="G3" s="2">
        <v>5</v>
      </c>
      <c r="H3" s="2">
        <f t="shared" si="0"/>
        <v>225</v>
      </c>
      <c r="I3" s="2">
        <v>103.34466557799</v>
      </c>
      <c r="J3" s="23" t="s">
        <v>104</v>
      </c>
      <c r="K3" s="23" t="s">
        <v>294</v>
      </c>
      <c r="L3" s="23">
        <v>7.44</v>
      </c>
      <c r="M3" s="32">
        <v>1285.0776780000001</v>
      </c>
      <c r="N3" s="32">
        <v>1388.3325150000001</v>
      </c>
      <c r="O3" s="32">
        <f t="shared" si="1"/>
        <v>103.25483699999995</v>
      </c>
      <c r="P3" s="32">
        <f t="shared" si="2"/>
        <v>103.34476721278486</v>
      </c>
      <c r="Q3" s="32">
        <v>103.44752746233466</v>
      </c>
      <c r="R3" s="32">
        <v>103.4461</v>
      </c>
      <c r="S3" s="60">
        <v>0.28650130575340699</v>
      </c>
      <c r="T3" s="40">
        <v>1284.481783</v>
      </c>
      <c r="U3" s="41">
        <v>1285.2516519999999</v>
      </c>
      <c r="V3" s="41">
        <v>1387.547061</v>
      </c>
      <c r="W3" s="41">
        <v>1388.368692</v>
      </c>
      <c r="X3" s="41">
        <f t="shared" si="3"/>
        <v>103.06527800000003</v>
      </c>
      <c r="Y3" s="41">
        <f t="shared" si="4"/>
        <v>103.11704000000009</v>
      </c>
      <c r="Z3" s="41">
        <f t="shared" si="5"/>
        <v>103.15504311561661</v>
      </c>
      <c r="AA3" s="41">
        <f t="shared" si="6"/>
        <v>103.20685019793734</v>
      </c>
      <c r="AB3" s="41"/>
      <c r="AC3" s="58" t="s">
        <v>49</v>
      </c>
      <c r="AD3" s="57">
        <v>1117.0491320000001</v>
      </c>
      <c r="AE3" s="57">
        <v>1447.239186</v>
      </c>
      <c r="AF3" s="57">
        <f t="shared" si="7"/>
        <v>330.19005399999992</v>
      </c>
      <c r="AG3" s="57">
        <v>1115.9919271556801</v>
      </c>
      <c r="AH3" s="57">
        <v>1446.4695615023099</v>
      </c>
      <c r="AI3" s="57">
        <f t="shared" si="8"/>
        <v>330.47763434662988</v>
      </c>
      <c r="AJ3" s="59" t="s">
        <v>97</v>
      </c>
    </row>
    <row r="4" spans="1:36" x14ac:dyDescent="0.2">
      <c r="A4" s="3">
        <v>44586</v>
      </c>
      <c r="B4" s="6">
        <v>0.74702546296296291</v>
      </c>
      <c r="C4" s="2">
        <v>24</v>
      </c>
      <c r="D4" s="2">
        <v>1800</v>
      </c>
      <c r="E4" s="79">
        <v>2</v>
      </c>
      <c r="F4" s="2">
        <v>45</v>
      </c>
      <c r="G4" s="2">
        <v>5</v>
      </c>
      <c r="H4" s="2">
        <f t="shared" si="0"/>
        <v>225</v>
      </c>
      <c r="I4" s="2">
        <v>103.290599204814</v>
      </c>
      <c r="J4" s="23" t="s">
        <v>104</v>
      </c>
      <c r="K4" s="23" t="s">
        <v>294</v>
      </c>
      <c r="L4" s="23">
        <v>7.44</v>
      </c>
      <c r="M4" s="32">
        <v>1285.1710250000001</v>
      </c>
      <c r="N4" s="32">
        <v>1388.3722069999999</v>
      </c>
      <c r="O4" s="32">
        <f t="shared" si="1"/>
        <v>103.20118199999979</v>
      </c>
      <c r="P4" s="32">
        <f t="shared" si="2"/>
        <v>103.29843580626174</v>
      </c>
      <c r="Q4" s="32">
        <v>103.44752746233466</v>
      </c>
      <c r="R4" s="32">
        <v>103.4461</v>
      </c>
      <c r="S4" s="60">
        <v>0.28650130575340699</v>
      </c>
      <c r="T4" s="40">
        <v>1284.5299460000001</v>
      </c>
      <c r="U4" s="41">
        <v>1285.2569779999999</v>
      </c>
      <c r="V4" s="41">
        <v>1388.16887</v>
      </c>
      <c r="W4" s="41">
        <v>1388.406518</v>
      </c>
      <c r="X4" s="41">
        <f t="shared" si="3"/>
        <v>103.63892399999986</v>
      </c>
      <c r="Y4" s="41">
        <f t="shared" si="4"/>
        <v>103.14954000000012</v>
      </c>
      <c r="Z4" s="41">
        <f t="shared" si="5"/>
        <v>103.73659032165006</v>
      </c>
      <c r="AA4" s="41">
        <f t="shared" si="6"/>
        <v>103.24674514033629</v>
      </c>
      <c r="AB4" s="41"/>
      <c r="AC4" s="58" t="s">
        <v>48</v>
      </c>
      <c r="AD4" s="57">
        <v>1117.0652580000001</v>
      </c>
      <c r="AE4" s="57">
        <v>1447.231753</v>
      </c>
      <c r="AF4" s="57">
        <f t="shared" si="7"/>
        <v>330.16649499999994</v>
      </c>
      <c r="AG4" s="57">
        <v>1115.9919271556801</v>
      </c>
      <c r="AH4" s="57">
        <v>1446.4695615023099</v>
      </c>
      <c r="AI4" s="57">
        <f t="shared" si="8"/>
        <v>330.47763434662988</v>
      </c>
      <c r="AJ4" s="59" t="s">
        <v>98</v>
      </c>
    </row>
    <row r="5" spans="1:36" x14ac:dyDescent="0.2">
      <c r="A5" s="3">
        <v>44586</v>
      </c>
      <c r="B5" s="6">
        <v>0.75155092592592598</v>
      </c>
      <c r="C5" s="2">
        <v>24</v>
      </c>
      <c r="D5" s="2">
        <v>1800</v>
      </c>
      <c r="E5" s="79">
        <v>1</v>
      </c>
      <c r="F5" s="2">
        <v>45</v>
      </c>
      <c r="G5" s="2">
        <v>5</v>
      </c>
      <c r="H5" s="2">
        <f t="shared" si="0"/>
        <v>225</v>
      </c>
      <c r="I5" s="2">
        <v>103.278142688466</v>
      </c>
      <c r="J5" s="23" t="s">
        <v>104</v>
      </c>
      <c r="K5" s="23" t="s">
        <v>294</v>
      </c>
      <c r="L5" s="23">
        <v>7.44</v>
      </c>
      <c r="M5" s="32">
        <v>1285.138291</v>
      </c>
      <c r="N5" s="32">
        <v>1388.327354</v>
      </c>
      <c r="O5" s="32">
        <f t="shared" si="1"/>
        <v>103.18906300000003</v>
      </c>
      <c r="P5" s="32">
        <f t="shared" si="2"/>
        <v>103.28366703664942</v>
      </c>
      <c r="Q5" s="32">
        <v>103.44752746233466</v>
      </c>
      <c r="R5" s="32">
        <v>103.4461</v>
      </c>
      <c r="S5" s="60">
        <v>0.28650130575340699</v>
      </c>
      <c r="T5" s="40">
        <v>1284.0670620000001</v>
      </c>
      <c r="U5" s="41">
        <v>1285.203917</v>
      </c>
      <c r="V5" s="41">
        <v>1387.6452159999999</v>
      </c>
      <c r="W5" s="41">
        <v>1388.4051400000001</v>
      </c>
      <c r="X5" s="41">
        <f t="shared" si="3"/>
        <v>103.57815399999981</v>
      </c>
      <c r="Y5" s="41">
        <f t="shared" si="4"/>
        <v>103.20122300000003</v>
      </c>
      <c r="Z5" s="41">
        <f t="shared" si="5"/>
        <v>103.6731147564231</v>
      </c>
      <c r="AA5" s="41">
        <f t="shared" si="6"/>
        <v>103.29583818497319</v>
      </c>
      <c r="AB5" s="41"/>
      <c r="AC5" s="58" t="s">
        <v>47</v>
      </c>
      <c r="AD5" s="57">
        <v>1117.0493650000001</v>
      </c>
      <c r="AE5" s="57">
        <v>1447.2242940000001</v>
      </c>
      <c r="AF5" s="57">
        <f t="shared" si="7"/>
        <v>330.17492900000002</v>
      </c>
      <c r="AG5" s="57">
        <v>1115.9919271556801</v>
      </c>
      <c r="AH5" s="57">
        <v>1446.4695615023099</v>
      </c>
      <c r="AI5" s="57">
        <f t="shared" si="8"/>
        <v>330.47763434662988</v>
      </c>
      <c r="AJ5" s="59" t="s">
        <v>99</v>
      </c>
    </row>
    <row r="6" spans="1:36" x14ac:dyDescent="0.2">
      <c r="A6" s="3">
        <v>44586</v>
      </c>
      <c r="B6" s="6">
        <v>0.75636574074074081</v>
      </c>
      <c r="C6" s="2">
        <v>24</v>
      </c>
      <c r="D6" s="2">
        <v>1800</v>
      </c>
      <c r="E6" s="79">
        <v>0.5</v>
      </c>
      <c r="F6" s="2">
        <v>45</v>
      </c>
      <c r="G6" s="2">
        <v>5</v>
      </c>
      <c r="H6" s="2">
        <f t="shared" si="0"/>
        <v>225</v>
      </c>
      <c r="I6" s="2">
        <v>103.329419116888</v>
      </c>
      <c r="J6" s="23" t="s">
        <v>104</v>
      </c>
      <c r="K6" s="23" t="s">
        <v>294</v>
      </c>
      <c r="L6" s="23">
        <v>7.44</v>
      </c>
      <c r="M6" s="32">
        <v>1285.095264</v>
      </c>
      <c r="N6" s="32">
        <v>1388.3359069999999</v>
      </c>
      <c r="O6" s="32">
        <f t="shared" si="1"/>
        <v>103.24064299999986</v>
      </c>
      <c r="P6" s="32">
        <f t="shared" si="2"/>
        <v>103.33593592060272</v>
      </c>
      <c r="Q6" s="32">
        <v>103.44752746233466</v>
      </c>
      <c r="R6" s="32">
        <v>103.4461</v>
      </c>
      <c r="S6" s="60">
        <v>0.28650130575340699</v>
      </c>
      <c r="T6" s="40">
        <v>1282.7206269999999</v>
      </c>
      <c r="U6" s="41">
        <v>1285.126986</v>
      </c>
      <c r="V6" s="41">
        <v>1387.9340930000001</v>
      </c>
      <c r="W6" s="41">
        <v>1388.5225869999999</v>
      </c>
      <c r="X6" s="41">
        <f t="shared" si="3"/>
        <v>105.21346600000015</v>
      </c>
      <c r="Y6" s="41">
        <f t="shared" si="4"/>
        <v>103.39560099999994</v>
      </c>
      <c r="Z6" s="41">
        <f t="shared" si="5"/>
        <v>105.3105798707641</v>
      </c>
      <c r="AA6" s="41">
        <f t="shared" si="6"/>
        <v>103.49103694954917</v>
      </c>
      <c r="AB6" s="41"/>
      <c r="AC6" s="58" t="s">
        <v>46</v>
      </c>
      <c r="AD6" s="57">
        <v>1117.0599420000001</v>
      </c>
      <c r="AE6" s="57">
        <v>1447.2328210000001</v>
      </c>
      <c r="AF6" s="57">
        <f t="shared" si="7"/>
        <v>330.17287899999997</v>
      </c>
      <c r="AG6" s="57">
        <v>1115.9919271556801</v>
      </c>
      <c r="AH6" s="57">
        <v>1446.4695615023099</v>
      </c>
      <c r="AI6" s="57">
        <f t="shared" si="8"/>
        <v>330.47763434662988</v>
      </c>
      <c r="AJ6" s="59" t="s">
        <v>100</v>
      </c>
    </row>
    <row r="7" spans="1:36" x14ac:dyDescent="0.2">
      <c r="A7" s="3">
        <v>44586</v>
      </c>
      <c r="B7" s="6">
        <v>0.76148148148148154</v>
      </c>
      <c r="C7" s="2">
        <v>24</v>
      </c>
      <c r="D7" s="2">
        <v>1800</v>
      </c>
      <c r="E7" s="79">
        <v>0.5</v>
      </c>
      <c r="F7" s="2">
        <v>30</v>
      </c>
      <c r="G7" s="2">
        <v>5</v>
      </c>
      <c r="H7" s="2">
        <f t="shared" si="0"/>
        <v>150</v>
      </c>
      <c r="I7" s="2">
        <v>103.35882974141199</v>
      </c>
      <c r="J7" s="23" t="s">
        <v>104</v>
      </c>
      <c r="K7" s="23" t="s">
        <v>294</v>
      </c>
      <c r="L7" s="23">
        <v>7.44</v>
      </c>
      <c r="M7" s="32">
        <v>1285.0629019999999</v>
      </c>
      <c r="N7" s="32">
        <v>1388.3333</v>
      </c>
      <c r="O7" s="32">
        <f t="shared" si="1"/>
        <v>103.27039800000011</v>
      </c>
      <c r="P7" s="32">
        <f t="shared" si="2"/>
        <v>103.4041981161175</v>
      </c>
      <c r="Q7" s="32">
        <v>103.44752746233466</v>
      </c>
      <c r="R7" s="32">
        <v>103.4461</v>
      </c>
      <c r="S7" s="60">
        <v>0.28650130575340699</v>
      </c>
      <c r="T7" s="40">
        <v>1284.7465050000001</v>
      </c>
      <c r="U7" s="41">
        <v>1285.1753229999999</v>
      </c>
      <c r="V7" s="41">
        <v>1387.7291</v>
      </c>
      <c r="W7" s="41">
        <v>1388.4410700000001</v>
      </c>
      <c r="X7" s="41">
        <f t="shared" si="3"/>
        <v>102.98259499999995</v>
      </c>
      <c r="Y7" s="41">
        <f t="shared" si="4"/>
        <v>103.26574700000015</v>
      </c>
      <c r="Z7" s="41">
        <f t="shared" si="5"/>
        <v>103.116022230222</v>
      </c>
      <c r="AA7" s="41">
        <f t="shared" si="6"/>
        <v>103.39954109014734</v>
      </c>
      <c r="AB7" s="41"/>
      <c r="AC7" s="58" t="s">
        <v>45</v>
      </c>
      <c r="AD7" s="57">
        <v>1117.1818229999999</v>
      </c>
      <c r="AE7" s="57">
        <v>1447.231835</v>
      </c>
      <c r="AF7" s="57">
        <f t="shared" si="7"/>
        <v>330.05001200000015</v>
      </c>
      <c r="AG7" s="57">
        <v>1115.9919271556801</v>
      </c>
      <c r="AH7" s="57">
        <v>1446.4695615023099</v>
      </c>
      <c r="AI7" s="57">
        <f t="shared" si="8"/>
        <v>330.47763434662988</v>
      </c>
      <c r="AJ7" s="59" t="s">
        <v>91</v>
      </c>
    </row>
    <row r="8" spans="1:36" x14ac:dyDescent="0.2">
      <c r="A8" s="3">
        <v>44586</v>
      </c>
      <c r="B8" s="6">
        <v>0.76658564814814811</v>
      </c>
      <c r="C8" s="2">
        <v>24</v>
      </c>
      <c r="D8" s="2">
        <v>1800</v>
      </c>
      <c r="E8" s="79">
        <v>12</v>
      </c>
      <c r="F8" s="2">
        <v>45</v>
      </c>
      <c r="G8" s="2">
        <v>5</v>
      </c>
      <c r="H8" s="2">
        <f t="shared" si="0"/>
        <v>225</v>
      </c>
      <c r="I8" s="2">
        <v>103.430856298743</v>
      </c>
      <c r="J8" s="23" t="s">
        <v>104</v>
      </c>
      <c r="K8" s="23" t="s">
        <v>294</v>
      </c>
      <c r="L8" s="23">
        <v>7.44</v>
      </c>
      <c r="M8" s="32">
        <v>1284.8449230000001</v>
      </c>
      <c r="N8" s="32">
        <v>1388.1876549999999</v>
      </c>
      <c r="O8" s="32">
        <f t="shared" si="1"/>
        <v>103.34273199999984</v>
      </c>
      <c r="P8" s="32">
        <f t="shared" si="2"/>
        <v>103.44840875761247</v>
      </c>
      <c r="Q8" s="32">
        <v>103.44752746233466</v>
      </c>
      <c r="R8" s="32">
        <v>103.4461</v>
      </c>
      <c r="S8" s="60">
        <v>0.28650130575340699</v>
      </c>
      <c r="T8" s="40">
        <v>1284.200707</v>
      </c>
      <c r="U8" s="41">
        <v>1285.0446030000001</v>
      </c>
      <c r="V8" s="41">
        <v>1387.4894079999999</v>
      </c>
      <c r="W8" s="41">
        <v>1388.2470780000001</v>
      </c>
      <c r="X8" s="41">
        <f t="shared" si="3"/>
        <v>103.28870099999995</v>
      </c>
      <c r="Y8" s="41">
        <f t="shared" si="4"/>
        <v>103.20247500000005</v>
      </c>
      <c r="Z8" s="41">
        <f t="shared" si="5"/>
        <v>103.39432250630675</v>
      </c>
      <c r="AA8" s="41">
        <f t="shared" si="6"/>
        <v>103.3080083328676</v>
      </c>
      <c r="AB8" s="41"/>
      <c r="AC8" s="58" t="s">
        <v>51</v>
      </c>
      <c r="AD8" s="57">
        <v>1117.0838470000001</v>
      </c>
      <c r="AE8" s="57">
        <v>1447.2238850000001</v>
      </c>
      <c r="AF8" s="57">
        <f t="shared" si="7"/>
        <v>330.140038</v>
      </c>
      <c r="AG8" s="57">
        <v>1115.9919271556801</v>
      </c>
      <c r="AH8" s="57">
        <v>1446.4695615023099</v>
      </c>
      <c r="AI8" s="57">
        <f t="shared" si="8"/>
        <v>330.47763434662988</v>
      </c>
      <c r="AJ8" s="59" t="s">
        <v>92</v>
      </c>
    </row>
    <row r="9" spans="1:36" x14ac:dyDescent="0.2">
      <c r="A9" s="3">
        <v>44586</v>
      </c>
      <c r="B9" s="6">
        <v>0.77134259259259252</v>
      </c>
      <c r="C9" s="2">
        <v>24</v>
      </c>
      <c r="D9" s="2">
        <v>1800</v>
      </c>
      <c r="E9" s="79">
        <v>20</v>
      </c>
      <c r="F9" s="2">
        <v>45</v>
      </c>
      <c r="G9" s="2">
        <v>5</v>
      </c>
      <c r="H9" s="2">
        <f t="shared" si="0"/>
        <v>225</v>
      </c>
      <c r="I9" s="2">
        <v>103.402424205909</v>
      </c>
      <c r="J9" s="23" t="s">
        <v>104</v>
      </c>
      <c r="K9" s="23" t="s">
        <v>294</v>
      </c>
      <c r="L9" s="23">
        <v>7.44</v>
      </c>
      <c r="M9" s="32">
        <v>1284.8727429999999</v>
      </c>
      <c r="N9" s="32">
        <v>1388.1874110000001</v>
      </c>
      <c r="O9" s="32">
        <f t="shared" si="1"/>
        <v>103.31466800000021</v>
      </c>
      <c r="P9" s="32">
        <f t="shared" si="2"/>
        <v>103.44977922032136</v>
      </c>
      <c r="Q9" s="32">
        <v>103.44752746233466</v>
      </c>
      <c r="R9" s="32">
        <v>103.4461</v>
      </c>
      <c r="S9" s="60">
        <v>0.28650130575340699</v>
      </c>
      <c r="T9" s="40">
        <v>1284.175718</v>
      </c>
      <c r="U9" s="41">
        <v>1285.0083910000001</v>
      </c>
      <c r="V9" s="41">
        <v>1387.2936520000001</v>
      </c>
      <c r="W9" s="41">
        <v>1388.2220540000001</v>
      </c>
      <c r="X9" s="41">
        <f t="shared" si="3"/>
        <v>103.1179340000001</v>
      </c>
      <c r="Y9" s="41">
        <f t="shared" si="4"/>
        <v>103.213663</v>
      </c>
      <c r="Z9" s="41">
        <f t="shared" si="5"/>
        <v>103.25278793864641</v>
      </c>
      <c r="AA9" s="41">
        <f t="shared" si="6"/>
        <v>103.34864212960186</v>
      </c>
      <c r="AB9" s="41"/>
      <c r="AC9" s="58" t="s">
        <v>41</v>
      </c>
      <c r="AD9" s="57">
        <v>1117.1697999999999</v>
      </c>
      <c r="AE9" s="57">
        <v>1447.2158119999999</v>
      </c>
      <c r="AF9" s="57">
        <f t="shared" si="7"/>
        <v>330.04601200000002</v>
      </c>
      <c r="AG9" s="57">
        <v>1115.9919271556801</v>
      </c>
      <c r="AH9" s="57">
        <v>1446.4695615023099</v>
      </c>
      <c r="AI9" s="57">
        <f t="shared" si="8"/>
        <v>330.47763434662988</v>
      </c>
      <c r="AJ9" s="59" t="s">
        <v>93</v>
      </c>
    </row>
    <row r="10" spans="1:36" x14ac:dyDescent="0.2">
      <c r="A10" s="3">
        <v>44586</v>
      </c>
      <c r="B10" s="6">
        <v>0.77910879629629637</v>
      </c>
      <c r="C10" s="2">
        <v>24</v>
      </c>
      <c r="D10" s="2">
        <v>1800</v>
      </c>
      <c r="E10" s="79">
        <v>0.5</v>
      </c>
      <c r="F10" s="2">
        <v>45</v>
      </c>
      <c r="G10" s="2">
        <v>5</v>
      </c>
      <c r="H10" s="2">
        <f t="shared" si="0"/>
        <v>225</v>
      </c>
      <c r="I10" s="2">
        <v>104.05380708339401</v>
      </c>
      <c r="J10" s="23" t="s">
        <v>103</v>
      </c>
      <c r="K10" s="23" t="s">
        <v>312</v>
      </c>
      <c r="L10" s="23">
        <v>3.61</v>
      </c>
      <c r="M10" s="32">
        <v>1283.554873</v>
      </c>
      <c r="N10" s="32">
        <v>1387.5209359999999</v>
      </c>
      <c r="O10" s="32">
        <f t="shared" si="1"/>
        <v>103.96606299999985</v>
      </c>
      <c r="P10" s="32">
        <f t="shared" si="2"/>
        <v>104.06077742046776</v>
      </c>
      <c r="Q10" s="32">
        <v>103.75876887481726</v>
      </c>
      <c r="R10" s="32">
        <v>103.91956704497601</v>
      </c>
      <c r="S10" s="60">
        <v>0.50176587506960102</v>
      </c>
      <c r="T10" s="40">
        <v>1282.8401550000001</v>
      </c>
      <c r="U10" s="41">
        <v>1285.0771400000001</v>
      </c>
      <c r="V10" s="41">
        <v>1387.050532</v>
      </c>
      <c r="W10" s="41">
        <v>1388.3395230000001</v>
      </c>
      <c r="X10" s="41">
        <f t="shared" si="3"/>
        <v>104.21037699999988</v>
      </c>
      <c r="Y10" s="41">
        <f t="shared" si="4"/>
        <v>103.262383</v>
      </c>
      <c r="Z10" s="41">
        <f t="shared" si="5"/>
        <v>104.30531399366383</v>
      </c>
      <c r="AA10" s="41">
        <f t="shared" si="6"/>
        <v>103.3564563589381</v>
      </c>
      <c r="AB10" s="41"/>
      <c r="AC10" s="58" t="s">
        <v>42</v>
      </c>
      <c r="AD10" s="57">
        <v>1117.0461949999999</v>
      </c>
      <c r="AE10" s="57">
        <v>1447.2230340000001</v>
      </c>
      <c r="AF10" s="57">
        <f t="shared" si="7"/>
        <v>330.1768390000002</v>
      </c>
      <c r="AG10" s="57">
        <v>1115.9919271556801</v>
      </c>
      <c r="AH10" s="57">
        <v>1446.4695615023099</v>
      </c>
      <c r="AI10" s="57">
        <f t="shared" si="8"/>
        <v>330.47763434662988</v>
      </c>
      <c r="AJ10" s="59" t="s">
        <v>94</v>
      </c>
    </row>
    <row r="11" spans="1:36" x14ac:dyDescent="0.2">
      <c r="A11" s="3">
        <v>44586</v>
      </c>
      <c r="B11" s="6">
        <v>0.7839814814814815</v>
      </c>
      <c r="C11" s="2">
        <v>24</v>
      </c>
      <c r="D11" s="2">
        <v>1800</v>
      </c>
      <c r="E11" s="79">
        <v>1</v>
      </c>
      <c r="F11" s="2">
        <v>45</v>
      </c>
      <c r="G11" s="2">
        <v>5</v>
      </c>
      <c r="H11" s="2">
        <f t="shared" si="0"/>
        <v>225</v>
      </c>
      <c r="I11" s="2">
        <v>104.091523299242</v>
      </c>
      <c r="J11" s="23" t="s">
        <v>103</v>
      </c>
      <c r="K11" s="23" t="s">
        <v>312</v>
      </c>
      <c r="L11" s="23">
        <v>3.61</v>
      </c>
      <c r="M11" s="32">
        <v>1283.4696269999999</v>
      </c>
      <c r="N11" s="32">
        <v>1387.473729</v>
      </c>
      <c r="O11" s="32">
        <f t="shared" si="1"/>
        <v>104.0041020000001</v>
      </c>
      <c r="P11" s="32">
        <f t="shared" si="2"/>
        <v>104.11279629375136</v>
      </c>
      <c r="Q11" s="32">
        <v>103.75876887481726</v>
      </c>
      <c r="R11" s="32">
        <v>103.91956704497601</v>
      </c>
      <c r="S11" s="60">
        <v>0.50176587506960102</v>
      </c>
      <c r="T11" s="40">
        <v>1282.7486779999999</v>
      </c>
      <c r="U11" s="41">
        <v>1285.003438</v>
      </c>
      <c r="V11" s="41">
        <v>1387.1280879999999</v>
      </c>
      <c r="W11" s="41">
        <v>1388.4299410000001</v>
      </c>
      <c r="X11" s="41">
        <f t="shared" si="3"/>
        <v>104.37941000000001</v>
      </c>
      <c r="Y11" s="41">
        <f t="shared" si="4"/>
        <v>103.42650300000014</v>
      </c>
      <c r="Z11" s="41">
        <f t="shared" si="5"/>
        <v>104.48849652672298</v>
      </c>
      <c r="AA11" s="41">
        <f t="shared" si="6"/>
        <v>103.53459364722045</v>
      </c>
      <c r="AB11" s="41"/>
      <c r="AC11" s="58" t="s">
        <v>43</v>
      </c>
      <c r="AD11" s="57">
        <v>1117.0805740000001</v>
      </c>
      <c r="AE11" s="57">
        <v>1447.2131879999999</v>
      </c>
      <c r="AF11" s="57">
        <f t="shared" si="7"/>
        <v>330.13261399999988</v>
      </c>
      <c r="AG11" s="57">
        <v>1115.9919271556801</v>
      </c>
      <c r="AH11" s="57">
        <v>1446.4695615023099</v>
      </c>
      <c r="AI11" s="57">
        <f t="shared" si="8"/>
        <v>330.47763434662988</v>
      </c>
      <c r="AJ11" s="59" t="s">
        <v>95</v>
      </c>
    </row>
    <row r="12" spans="1:36" x14ac:dyDescent="0.2">
      <c r="A12" s="3">
        <v>44586</v>
      </c>
      <c r="B12" s="6">
        <v>0.78893518518518524</v>
      </c>
      <c r="C12" s="2">
        <v>24</v>
      </c>
      <c r="D12" s="2">
        <v>1800</v>
      </c>
      <c r="E12" s="79">
        <v>2</v>
      </c>
      <c r="F12" s="2">
        <v>45</v>
      </c>
      <c r="G12" s="2">
        <v>5</v>
      </c>
      <c r="H12" s="2">
        <f t="shared" si="0"/>
        <v>225</v>
      </c>
      <c r="I12" s="2">
        <v>104.086369501813</v>
      </c>
      <c r="J12" s="23" t="s">
        <v>103</v>
      </c>
      <c r="K12" s="23" t="s">
        <v>312</v>
      </c>
      <c r="L12" s="23">
        <v>3.61</v>
      </c>
      <c r="M12" s="32">
        <v>1283.514966</v>
      </c>
      <c r="N12" s="32">
        <v>1387.514279</v>
      </c>
      <c r="O12" s="32">
        <f t="shared" si="1"/>
        <v>103.99931300000003</v>
      </c>
      <c r="P12" s="32">
        <f t="shared" si="2"/>
        <v>104.09166583137001</v>
      </c>
      <c r="Q12" s="32">
        <v>103.75876887481726</v>
      </c>
      <c r="R12" s="32">
        <v>103.91956704497601</v>
      </c>
      <c r="S12" s="60">
        <v>0.50176587506960102</v>
      </c>
      <c r="T12" s="40">
        <v>1282.8131100000001</v>
      </c>
      <c r="U12" s="41">
        <v>1284.948318</v>
      </c>
      <c r="V12" s="41">
        <v>1387.1905630000001</v>
      </c>
      <c r="W12" s="41">
        <v>1388.309493</v>
      </c>
      <c r="X12" s="41">
        <f t="shared" si="3"/>
        <v>104.37745300000006</v>
      </c>
      <c r="Y12" s="41">
        <f t="shared" si="4"/>
        <v>103.361175</v>
      </c>
      <c r="Z12" s="41">
        <f t="shared" si="5"/>
        <v>104.47014162493105</v>
      </c>
      <c r="AA12" s="41">
        <f t="shared" si="6"/>
        <v>103.45296115598141</v>
      </c>
      <c r="AB12" s="41"/>
      <c r="AC12" s="58" t="s">
        <v>44</v>
      </c>
      <c r="AD12" s="57">
        <v>1117.0170800000001</v>
      </c>
      <c r="AE12" s="57">
        <v>1447.2015060000001</v>
      </c>
      <c r="AF12" s="57">
        <f t="shared" si="7"/>
        <v>330.18442600000003</v>
      </c>
      <c r="AG12" s="57">
        <v>1115.9919271556801</v>
      </c>
      <c r="AH12" s="57">
        <v>1446.4695615023099</v>
      </c>
      <c r="AI12" s="57">
        <f t="shared" si="8"/>
        <v>330.47763434662988</v>
      </c>
      <c r="AJ12" s="59" t="s">
        <v>88</v>
      </c>
    </row>
    <row r="13" spans="1:36" x14ac:dyDescent="0.2">
      <c r="A13" s="3">
        <v>44586</v>
      </c>
      <c r="B13" s="6">
        <v>0.79849537037037033</v>
      </c>
      <c r="C13" s="2">
        <v>24</v>
      </c>
      <c r="D13" s="2">
        <v>1800</v>
      </c>
      <c r="E13" s="79">
        <v>3</v>
      </c>
      <c r="F13" s="2">
        <v>45</v>
      </c>
      <c r="G13" s="2">
        <v>5</v>
      </c>
      <c r="H13" s="2">
        <f>F13*G13</f>
        <v>225</v>
      </c>
      <c r="I13" s="2">
        <v>103.65578656708399</v>
      </c>
      <c r="J13" s="23" t="s">
        <v>103</v>
      </c>
      <c r="K13" s="23" t="s">
        <v>312</v>
      </c>
      <c r="L13" s="23">
        <v>3.61</v>
      </c>
      <c r="M13" s="32">
        <v>1284.2986169999999</v>
      </c>
      <c r="N13" s="32">
        <v>1387.8684000000001</v>
      </c>
      <c r="O13" s="32">
        <f t="shared" si="1"/>
        <v>103.56978300000014</v>
      </c>
      <c r="P13" s="32">
        <f t="shared" si="2"/>
        <v>103.66288212729468</v>
      </c>
      <c r="Q13" s="32">
        <v>103.75876887481726</v>
      </c>
      <c r="R13" s="32">
        <v>103.91956704497601</v>
      </c>
      <c r="S13" s="60">
        <v>0.50176587506960102</v>
      </c>
      <c r="T13" s="40">
        <v>1283.331126</v>
      </c>
      <c r="U13" s="41">
        <v>1284.906741</v>
      </c>
      <c r="V13" s="41">
        <v>1387.1847130000001</v>
      </c>
      <c r="W13" s="41">
        <v>1388.1663309999999</v>
      </c>
      <c r="X13" s="41">
        <f>V13-T13</f>
        <v>103.85358700000006</v>
      </c>
      <c r="Y13" s="41">
        <f>W13-U13</f>
        <v>103.25958999999989</v>
      </c>
      <c r="Z13" s="41">
        <f t="shared" si="5"/>
        <v>103.94694123939348</v>
      </c>
      <c r="AA13" s="41">
        <f t="shared" si="6"/>
        <v>103.35241029405989</v>
      </c>
      <c r="AB13" s="41"/>
      <c r="AC13" s="58" t="s">
        <v>471</v>
      </c>
      <c r="AD13" s="57">
        <v>1117.0093959999999</v>
      </c>
      <c r="AE13" s="57">
        <v>1447.1902299999999</v>
      </c>
      <c r="AF13" s="57">
        <f>AE13-AD13</f>
        <v>330.180834</v>
      </c>
      <c r="AG13" s="57">
        <v>1115.9919271556801</v>
      </c>
      <c r="AH13" s="57">
        <v>1446.4695615023099</v>
      </c>
      <c r="AI13" s="57">
        <f>AH13-AG13</f>
        <v>330.47763434662988</v>
      </c>
      <c r="AJ13" s="59" t="s">
        <v>90</v>
      </c>
    </row>
    <row r="14" spans="1:36" x14ac:dyDescent="0.2">
      <c r="A14" s="3">
        <v>44586</v>
      </c>
      <c r="B14" s="6">
        <v>0.79381944444444441</v>
      </c>
      <c r="C14" s="2">
        <v>24</v>
      </c>
      <c r="D14" s="2">
        <v>1800</v>
      </c>
      <c r="E14" s="79">
        <v>5</v>
      </c>
      <c r="F14" s="2">
        <v>45</v>
      </c>
      <c r="G14" s="2">
        <v>5</v>
      </c>
      <c r="H14" s="2">
        <f t="shared" ref="H14" si="9">F14*G14</f>
        <v>225</v>
      </c>
      <c r="I14" s="2">
        <v>103.567818144637</v>
      </c>
      <c r="J14" s="23" t="s">
        <v>103</v>
      </c>
      <c r="K14" s="23" t="s">
        <v>312</v>
      </c>
      <c r="L14" s="23">
        <v>3.61</v>
      </c>
      <c r="M14" s="32">
        <v>1284.501209</v>
      </c>
      <c r="N14" s="32">
        <v>1387.9827580000001</v>
      </c>
      <c r="O14" s="32">
        <f t="shared" si="1"/>
        <v>103.48154900000009</v>
      </c>
      <c r="P14" s="32">
        <f t="shared" si="2"/>
        <v>103.59078663841464</v>
      </c>
      <c r="Q14" s="32">
        <v>103.75876887481726</v>
      </c>
      <c r="R14" s="32">
        <v>103.91956704497601</v>
      </c>
      <c r="S14" s="60">
        <v>0.50176587506960102</v>
      </c>
      <c r="T14" s="40">
        <v>1283.1672840000001</v>
      </c>
      <c r="U14" s="41">
        <v>1284.6361199999999</v>
      </c>
      <c r="V14" s="41">
        <v>1387.139214</v>
      </c>
      <c r="W14" s="41">
        <v>1388.0692449999999</v>
      </c>
      <c r="X14" s="41">
        <f t="shared" ref="X14:Y14" si="10">V14-T14</f>
        <v>103.97192999999993</v>
      </c>
      <c r="Y14" s="41">
        <f t="shared" si="10"/>
        <v>103.43312500000002</v>
      </c>
      <c r="Z14" s="41">
        <f t="shared" si="5"/>
        <v>104.08168529651761</v>
      </c>
      <c r="AA14" s="41">
        <f t="shared" si="6"/>
        <v>103.54231152086315</v>
      </c>
      <c r="AB14" s="41"/>
      <c r="AC14" s="58" t="s">
        <v>472</v>
      </c>
      <c r="AD14" s="57">
        <v>1117.081394</v>
      </c>
      <c r="AE14" s="57">
        <v>1447.210536</v>
      </c>
      <c r="AF14" s="57">
        <f t="shared" ref="AF14" si="11">AE14-AD14</f>
        <v>330.129142</v>
      </c>
      <c r="AG14" s="57">
        <v>1115.9919271556801</v>
      </c>
      <c r="AH14" s="57">
        <v>1446.4695615023099</v>
      </c>
      <c r="AI14" s="57">
        <f t="shared" ref="AI14" si="12">AH14-AG14</f>
        <v>330.47763434662988</v>
      </c>
      <c r="AJ14" s="59" t="s">
        <v>89</v>
      </c>
    </row>
    <row r="15" spans="1:36" x14ac:dyDescent="0.2">
      <c r="A15" s="3">
        <v>44586</v>
      </c>
      <c r="B15" s="6">
        <v>0.8348726851851852</v>
      </c>
      <c r="C15" s="2">
        <v>24</v>
      </c>
      <c r="D15" s="2">
        <v>1800</v>
      </c>
      <c r="E15" s="79">
        <v>8</v>
      </c>
      <c r="F15" s="2">
        <v>45</v>
      </c>
      <c r="G15" s="2">
        <v>5</v>
      </c>
      <c r="H15" s="2">
        <f>F15*G15</f>
        <v>225</v>
      </c>
      <c r="I15" s="2">
        <v>103.759541764262</v>
      </c>
      <c r="J15" s="23" t="s">
        <v>103</v>
      </c>
      <c r="K15" s="23" t="s">
        <v>312</v>
      </c>
      <c r="L15" s="23">
        <v>3.61</v>
      </c>
      <c r="M15" s="32">
        <v>1283.99542</v>
      </c>
      <c r="N15" s="32">
        <v>1387.671511</v>
      </c>
      <c r="O15" s="32">
        <f t="shared" si="1"/>
        <v>103.67609100000004</v>
      </c>
      <c r="P15" s="32">
        <f t="shared" si="2"/>
        <v>103.76093970660101</v>
      </c>
      <c r="Q15" s="32">
        <v>103.75876887481726</v>
      </c>
      <c r="R15" s="32">
        <v>103.91956704497601</v>
      </c>
      <c r="S15" s="60">
        <v>0.50176587506960102</v>
      </c>
      <c r="T15" s="40">
        <v>1283.5318259999999</v>
      </c>
      <c r="U15" s="41">
        <v>1284.2153209999999</v>
      </c>
      <c r="V15" s="41">
        <v>1387.1045059999999</v>
      </c>
      <c r="W15" s="41">
        <v>1387.736562</v>
      </c>
      <c r="X15" s="41">
        <f>V15-T15</f>
        <v>103.57267999999999</v>
      </c>
      <c r="Y15" s="41">
        <f>W15-U15</f>
        <v>103.52124100000015</v>
      </c>
      <c r="Z15" s="41">
        <f t="shared" si="5"/>
        <v>103.65744407484532</v>
      </c>
      <c r="AA15" s="41">
        <f t="shared" si="6"/>
        <v>103.60596297707175</v>
      </c>
      <c r="AB15" s="41"/>
      <c r="AC15" s="58" t="s">
        <v>38</v>
      </c>
      <c r="AD15" s="57">
        <v>1116.9515060000001</v>
      </c>
      <c r="AE15" s="57">
        <v>1447.1588979999999</v>
      </c>
      <c r="AF15" s="57">
        <f>AE15-AD15</f>
        <v>330.2073919999998</v>
      </c>
      <c r="AG15" s="57">
        <v>1115.9919271556801</v>
      </c>
      <c r="AH15" s="57">
        <v>1446.4695615023099</v>
      </c>
      <c r="AI15" s="57">
        <f>AH15-AG15</f>
        <v>330.47763434662988</v>
      </c>
      <c r="AJ15" s="59" t="s">
        <v>87</v>
      </c>
    </row>
    <row r="16" spans="1:36" x14ac:dyDescent="0.2">
      <c r="A16" s="3">
        <v>44586</v>
      </c>
      <c r="B16" s="6">
        <v>0.82848379629629632</v>
      </c>
      <c r="C16" s="2">
        <v>24</v>
      </c>
      <c r="D16" s="2">
        <v>1800</v>
      </c>
      <c r="E16" s="79">
        <v>12</v>
      </c>
      <c r="F16" s="2">
        <v>45</v>
      </c>
      <c r="G16" s="2">
        <v>5</v>
      </c>
      <c r="H16" s="2">
        <f>F16*G16</f>
        <v>225</v>
      </c>
      <c r="I16" s="2">
        <v>103.783842890999</v>
      </c>
      <c r="J16" s="23" t="s">
        <v>103</v>
      </c>
      <c r="K16" s="23" t="s">
        <v>312</v>
      </c>
      <c r="L16" s="23">
        <v>3.61</v>
      </c>
      <c r="M16" s="32">
        <v>1283.949404</v>
      </c>
      <c r="N16" s="32">
        <v>1387.6493129999999</v>
      </c>
      <c r="O16" s="32">
        <f t="shared" si="1"/>
        <v>103.69990899999993</v>
      </c>
      <c r="P16" s="32">
        <f t="shared" si="2"/>
        <v>103.77613681934531</v>
      </c>
      <c r="Q16" s="32">
        <v>103.75876887481726</v>
      </c>
      <c r="R16" s="32">
        <v>103.91956704497601</v>
      </c>
      <c r="S16" s="60">
        <v>0.50176587506960102</v>
      </c>
      <c r="T16" s="40">
        <v>1283.882488</v>
      </c>
      <c r="U16" s="41">
        <v>1284.1990229999999</v>
      </c>
      <c r="V16" s="41">
        <v>1387.222047</v>
      </c>
      <c r="W16" s="41">
        <v>1387.268278</v>
      </c>
      <c r="X16" s="41">
        <f>V16-T16</f>
        <v>103.33955900000001</v>
      </c>
      <c r="Y16" s="41">
        <f>W16-U16</f>
        <v>103.06925500000011</v>
      </c>
      <c r="Z16" s="41">
        <f t="shared" si="5"/>
        <v>103.41552193295382</v>
      </c>
      <c r="AA16" s="41">
        <f t="shared" si="6"/>
        <v>103.1450192376544</v>
      </c>
      <c r="AB16" s="41"/>
      <c r="AC16" s="58" t="s">
        <v>39</v>
      </c>
      <c r="AD16" s="57">
        <v>1116.9148769999999</v>
      </c>
      <c r="AE16" s="57">
        <v>1447.149762</v>
      </c>
      <c r="AF16" s="57">
        <f>AE16-AD16</f>
        <v>330.23488500000008</v>
      </c>
      <c r="AG16" s="57">
        <v>1115.9919271556801</v>
      </c>
      <c r="AH16" s="57">
        <v>1446.4695615023099</v>
      </c>
      <c r="AI16" s="57">
        <f>AH16-AG16</f>
        <v>330.47763434662988</v>
      </c>
      <c r="AJ16" s="59" t="s">
        <v>79</v>
      </c>
    </row>
    <row r="17" spans="1:36" x14ac:dyDescent="0.2">
      <c r="A17" s="3">
        <v>44586</v>
      </c>
      <c r="B17" s="6">
        <v>0.82387731481481474</v>
      </c>
      <c r="C17" s="2">
        <v>24</v>
      </c>
      <c r="D17" s="2">
        <v>1800</v>
      </c>
      <c r="E17" s="79">
        <v>20</v>
      </c>
      <c r="F17" s="2">
        <v>45</v>
      </c>
      <c r="G17" s="2">
        <v>5</v>
      </c>
      <c r="H17" s="2">
        <f t="shared" si="0"/>
        <v>225</v>
      </c>
      <c r="I17" s="2">
        <v>103.77088361541701</v>
      </c>
      <c r="J17" s="23" t="s">
        <v>103</v>
      </c>
      <c r="K17" s="23" t="s">
        <v>312</v>
      </c>
      <c r="L17" s="23">
        <v>3.61</v>
      </c>
      <c r="M17" s="32">
        <v>1283.9678289999999</v>
      </c>
      <c r="N17" s="32">
        <v>1387.6544550000001</v>
      </c>
      <c r="O17" s="32">
        <f t="shared" si="1"/>
        <v>103.68662600000016</v>
      </c>
      <c r="P17" s="32">
        <f t="shared" si="2"/>
        <v>103.76297633751466</v>
      </c>
      <c r="Q17" s="32">
        <v>103.75876887481726</v>
      </c>
      <c r="R17" s="32">
        <v>103.91956704497601</v>
      </c>
      <c r="S17" s="60">
        <v>0.50176587506960102</v>
      </c>
      <c r="T17" s="40">
        <v>1283.9689679999999</v>
      </c>
      <c r="U17" s="41">
        <v>1283.9689679999999</v>
      </c>
      <c r="V17" s="41">
        <v>1387.6778690000001</v>
      </c>
      <c r="W17" s="41">
        <v>1387.270293</v>
      </c>
      <c r="X17" s="41">
        <f t="shared" si="3"/>
        <v>103.7089010000002</v>
      </c>
      <c r="Y17" s="41">
        <f t="shared" si="4"/>
        <v>103.30132500000013</v>
      </c>
      <c r="Z17" s="41">
        <f t="shared" si="5"/>
        <v>103.78526773985926</v>
      </c>
      <c r="AA17" s="41">
        <f t="shared" si="6"/>
        <v>103.37739161855752</v>
      </c>
      <c r="AB17" s="41"/>
      <c r="AC17" s="58" t="s">
        <v>40</v>
      </c>
      <c r="AD17" s="57">
        <v>1116.9275090000001</v>
      </c>
      <c r="AE17" s="57">
        <v>1447.161973</v>
      </c>
      <c r="AF17" s="57">
        <f t="shared" si="7"/>
        <v>330.23446399999989</v>
      </c>
      <c r="AG17" s="57">
        <v>1115.9919271556801</v>
      </c>
      <c r="AH17" s="57">
        <v>1446.4695615023099</v>
      </c>
      <c r="AI17" s="57">
        <f t="shared" si="8"/>
        <v>330.47763434662988</v>
      </c>
      <c r="AJ17" s="59" t="s">
        <v>86</v>
      </c>
    </row>
    <row r="18" spans="1:36" x14ac:dyDescent="0.2">
      <c r="A18" s="3">
        <v>44586</v>
      </c>
      <c r="B18" s="6">
        <v>0.8475462962962963</v>
      </c>
      <c r="C18" s="2">
        <v>24</v>
      </c>
      <c r="D18" s="2">
        <v>2400</v>
      </c>
      <c r="E18" s="79">
        <v>0.5</v>
      </c>
      <c r="F18" s="2">
        <v>45</v>
      </c>
      <c r="G18" s="2">
        <v>5</v>
      </c>
      <c r="H18" s="2">
        <f t="shared" si="0"/>
        <v>225</v>
      </c>
      <c r="I18" s="2">
        <v>104.635009717458</v>
      </c>
      <c r="J18" s="23" t="s">
        <v>103</v>
      </c>
      <c r="K18" s="23" t="s">
        <v>312</v>
      </c>
      <c r="L18" s="23">
        <v>3.61</v>
      </c>
      <c r="M18" s="32">
        <v>1282.327847</v>
      </c>
      <c r="N18" s="32">
        <v>1386.879629</v>
      </c>
      <c r="O18" s="32">
        <f t="shared" si="1"/>
        <v>104.551782</v>
      </c>
      <c r="P18" s="32">
        <f t="shared" si="2"/>
        <v>104.62475824766891</v>
      </c>
      <c r="Q18" s="32">
        <v>103.75876887481726</v>
      </c>
      <c r="R18" s="32">
        <v>103.91956704497601</v>
      </c>
      <c r="S18" s="60">
        <v>0.50176587506960102</v>
      </c>
      <c r="T18" s="40">
        <v>1282.060428</v>
      </c>
      <c r="U18" s="41">
        <v>1284.530994</v>
      </c>
      <c r="V18" s="41">
        <v>1386.705152</v>
      </c>
      <c r="W18" s="41">
        <v>1388.0299580000001</v>
      </c>
      <c r="X18" s="41">
        <f t="shared" si="3"/>
        <v>104.644724</v>
      </c>
      <c r="Y18" s="41">
        <f t="shared" si="4"/>
        <v>103.49896400000011</v>
      </c>
      <c r="Z18" s="41">
        <f t="shared" si="5"/>
        <v>104.71776512038825</v>
      </c>
      <c r="AA18" s="41">
        <f t="shared" si="6"/>
        <v>103.57120538972926</v>
      </c>
      <c r="AB18" s="41"/>
      <c r="AC18" s="58" t="s">
        <v>34</v>
      </c>
      <c r="AD18" s="57">
        <v>1116.200497</v>
      </c>
      <c r="AE18" s="57">
        <v>1398.1850509999999</v>
      </c>
      <c r="AF18" s="57">
        <f t="shared" si="7"/>
        <v>281.98455399999989</v>
      </c>
      <c r="AG18" s="57">
        <v>1115.9919271556801</v>
      </c>
      <c r="AH18" s="57">
        <v>1398.1733039573373</v>
      </c>
      <c r="AI18" s="57">
        <f t="shared" si="8"/>
        <v>282.18137680165728</v>
      </c>
      <c r="AJ18" s="59" t="s">
        <v>80</v>
      </c>
    </row>
    <row r="19" spans="1:36" x14ac:dyDescent="0.2">
      <c r="A19" s="3">
        <v>44586</v>
      </c>
      <c r="B19" s="6">
        <v>0.85503472222222221</v>
      </c>
      <c r="C19" s="2">
        <v>24</v>
      </c>
      <c r="D19" s="2">
        <v>2400</v>
      </c>
      <c r="E19" s="79">
        <v>0.5</v>
      </c>
      <c r="F19" s="2">
        <v>90</v>
      </c>
      <c r="G19" s="2">
        <v>5</v>
      </c>
      <c r="H19" s="2">
        <f t="shared" si="0"/>
        <v>450</v>
      </c>
      <c r="I19" s="2">
        <v>104.650809365377</v>
      </c>
      <c r="J19" s="23" t="s">
        <v>103</v>
      </c>
      <c r="K19" s="23" t="s">
        <v>312</v>
      </c>
      <c r="L19" s="23">
        <v>3.61</v>
      </c>
      <c r="M19" s="32">
        <v>1282.3200360000001</v>
      </c>
      <c r="N19" s="32">
        <v>1386.8881530000001</v>
      </c>
      <c r="O19" s="32">
        <f t="shared" si="1"/>
        <v>104.56811700000003</v>
      </c>
      <c r="P19" s="32">
        <f t="shared" si="2"/>
        <v>104.64943141498966</v>
      </c>
      <c r="Q19" s="32">
        <v>103.75876887481726</v>
      </c>
      <c r="R19" s="32">
        <v>103.91956704497601</v>
      </c>
      <c r="S19" s="60">
        <v>0.50176587506960102</v>
      </c>
      <c r="T19" s="40">
        <v>1282.0649080000001</v>
      </c>
      <c r="U19" s="41">
        <v>1284.4710700000001</v>
      </c>
      <c r="V19" s="41">
        <v>1386.6524850000001</v>
      </c>
      <c r="W19" s="41">
        <v>1387.9729199999999</v>
      </c>
      <c r="X19" s="41">
        <f t="shared" si="3"/>
        <v>104.58757700000001</v>
      </c>
      <c r="Y19" s="41">
        <f t="shared" si="4"/>
        <v>103.50184999999988</v>
      </c>
      <c r="Z19" s="41">
        <f t="shared" si="5"/>
        <v>104.66890654750385</v>
      </c>
      <c r="AA19" s="41">
        <f t="shared" si="6"/>
        <v>103.58233526285581</v>
      </c>
      <c r="AB19" s="41"/>
      <c r="AC19" s="58" t="s">
        <v>35</v>
      </c>
      <c r="AD19" s="57">
        <v>1116.162589</v>
      </c>
      <c r="AE19" s="57">
        <v>1398.1247060000001</v>
      </c>
      <c r="AF19" s="57">
        <f t="shared" si="7"/>
        <v>281.96211700000003</v>
      </c>
      <c r="AG19" s="57">
        <v>1115.9919271556801</v>
      </c>
      <c r="AH19" s="57">
        <v>1398.1733039573373</v>
      </c>
      <c r="AI19" s="57">
        <f t="shared" si="8"/>
        <v>282.18137680165728</v>
      </c>
      <c r="AJ19" s="59" t="s">
        <v>81</v>
      </c>
    </row>
    <row r="20" spans="1:36" x14ac:dyDescent="0.2">
      <c r="A20" s="3">
        <v>44586</v>
      </c>
      <c r="B20" s="6">
        <v>0.8644560185185185</v>
      </c>
      <c r="C20" s="2">
        <v>24</v>
      </c>
      <c r="D20" s="2">
        <v>2400</v>
      </c>
      <c r="E20" s="79">
        <v>0.5</v>
      </c>
      <c r="F20" s="2">
        <v>200</v>
      </c>
      <c r="G20" s="2">
        <v>3</v>
      </c>
      <c r="H20" s="2">
        <f t="shared" si="0"/>
        <v>600</v>
      </c>
      <c r="I20" s="2">
        <v>104.600788816651</v>
      </c>
      <c r="J20" s="23" t="s">
        <v>103</v>
      </c>
      <c r="K20" s="23" t="s">
        <v>312</v>
      </c>
      <c r="L20" s="23">
        <v>3.61</v>
      </c>
      <c r="M20" s="32">
        <v>1282.298544</v>
      </c>
      <c r="N20" s="32">
        <v>1386.8173690000001</v>
      </c>
      <c r="O20" s="32">
        <f t="shared" si="1"/>
        <v>104.51882500000011</v>
      </c>
      <c r="P20" s="32">
        <f t="shared" si="2"/>
        <v>104.61056651469164</v>
      </c>
      <c r="Q20" s="32">
        <v>103.75876887481726</v>
      </c>
      <c r="R20" s="32">
        <v>103.91956704497601</v>
      </c>
      <c r="S20" s="60">
        <v>0.50176587506960102</v>
      </c>
      <c r="T20" s="40">
        <v>1281.976754</v>
      </c>
      <c r="U20" s="41">
        <v>1284.1151930000001</v>
      </c>
      <c r="V20" s="41">
        <v>1386.6286600000001</v>
      </c>
      <c r="W20" s="41">
        <v>1387.977132</v>
      </c>
      <c r="X20" s="41">
        <f t="shared" si="3"/>
        <v>104.65190600000005</v>
      </c>
      <c r="Y20" s="41">
        <f t="shared" si="4"/>
        <v>103.86193899999989</v>
      </c>
      <c r="Z20" s="41">
        <f t="shared" si="5"/>
        <v>104.7437643266871</v>
      </c>
      <c r="AA20" s="41">
        <f t="shared" si="6"/>
        <v>103.95310393227558</v>
      </c>
      <c r="AB20" s="41"/>
      <c r="AC20" s="58" t="s">
        <v>36</v>
      </c>
      <c r="AD20" s="57">
        <v>1116.156238</v>
      </c>
      <c r="AE20" s="57">
        <v>1398.0901469999999</v>
      </c>
      <c r="AF20" s="57">
        <f t="shared" si="7"/>
        <v>281.93390899999986</v>
      </c>
      <c r="AG20" s="57">
        <v>1115.9919271556801</v>
      </c>
      <c r="AH20" s="57">
        <v>1398.1733039573373</v>
      </c>
      <c r="AI20" s="57">
        <f t="shared" si="8"/>
        <v>282.18137680165728</v>
      </c>
      <c r="AJ20" s="59" t="s">
        <v>82</v>
      </c>
    </row>
    <row r="21" spans="1:36" x14ac:dyDescent="0.2">
      <c r="A21" s="3">
        <v>44586</v>
      </c>
      <c r="B21" s="6">
        <v>0.87593750000000004</v>
      </c>
      <c r="C21" s="2">
        <v>24</v>
      </c>
      <c r="D21" s="2">
        <v>2400</v>
      </c>
      <c r="E21" s="79">
        <v>1</v>
      </c>
      <c r="F21" s="2">
        <v>45</v>
      </c>
      <c r="G21" s="2">
        <v>5</v>
      </c>
      <c r="H21" s="2">
        <f t="shared" si="0"/>
        <v>225</v>
      </c>
      <c r="I21" s="2">
        <v>104.569334715021</v>
      </c>
      <c r="J21" s="23" t="s">
        <v>103</v>
      </c>
      <c r="K21" s="23" t="s">
        <v>312</v>
      </c>
      <c r="L21" s="23">
        <v>3.61</v>
      </c>
      <c r="M21" s="32">
        <v>1282.313803</v>
      </c>
      <c r="N21" s="32">
        <v>1386.802038</v>
      </c>
      <c r="O21" s="32">
        <f t="shared" si="1"/>
        <v>104.48823500000003</v>
      </c>
      <c r="P21" s="32">
        <f t="shared" si="2"/>
        <v>104.5695618406676</v>
      </c>
      <c r="Q21" s="32">
        <v>103.75876887481726</v>
      </c>
      <c r="R21" s="32">
        <v>103.91956704497601</v>
      </c>
      <c r="S21" s="60">
        <v>0.50176587506960102</v>
      </c>
      <c r="T21" s="40">
        <v>1282.0762769999999</v>
      </c>
      <c r="U21" s="41">
        <v>1284.1872519999999</v>
      </c>
      <c r="V21" s="41">
        <v>1386.6215749999999</v>
      </c>
      <c r="W21" s="41">
        <v>1387.8775860000001</v>
      </c>
      <c r="X21" s="41">
        <f t="shared" si="3"/>
        <v>104.545298</v>
      </c>
      <c r="Y21" s="41">
        <f t="shared" si="4"/>
        <v>103.69033400000012</v>
      </c>
      <c r="Z21" s="41">
        <f t="shared" si="5"/>
        <v>104.62666925479236</v>
      </c>
      <c r="AA21" s="41">
        <f t="shared" si="6"/>
        <v>103.77103980646709</v>
      </c>
      <c r="AB21" s="41"/>
      <c r="AC21" s="58" t="s">
        <v>37</v>
      </c>
      <c r="AD21" s="57">
        <v>1116.1254280000001</v>
      </c>
      <c r="AE21" s="57">
        <v>1398.087344</v>
      </c>
      <c r="AF21" s="57">
        <f t="shared" si="7"/>
        <v>281.96191599999997</v>
      </c>
      <c r="AG21" s="57">
        <v>1115.9919271556801</v>
      </c>
      <c r="AH21" s="57">
        <v>1398.1733039573373</v>
      </c>
      <c r="AI21" s="57">
        <f t="shared" si="8"/>
        <v>282.18137680165728</v>
      </c>
      <c r="AJ21" s="59" t="s">
        <v>83</v>
      </c>
    </row>
    <row r="22" spans="1:36" x14ac:dyDescent="0.2">
      <c r="A22" s="3">
        <v>44586</v>
      </c>
      <c r="B22" s="6">
        <v>0.88186342592592604</v>
      </c>
      <c r="C22" s="2">
        <v>24</v>
      </c>
      <c r="D22" s="2">
        <v>2400</v>
      </c>
      <c r="E22" s="79">
        <v>2</v>
      </c>
      <c r="F22" s="2">
        <v>45</v>
      </c>
      <c r="G22" s="2">
        <v>5</v>
      </c>
      <c r="H22" s="2">
        <f t="shared" si="0"/>
        <v>225</v>
      </c>
      <c r="I22" s="2">
        <v>104.175209408339</v>
      </c>
      <c r="J22" s="23" t="s">
        <v>103</v>
      </c>
      <c r="K22" s="23" t="s">
        <v>312</v>
      </c>
      <c r="L22" s="23">
        <v>3.61</v>
      </c>
      <c r="M22" s="32">
        <v>1283.0088189999999</v>
      </c>
      <c r="N22" s="32">
        <v>1387.103666</v>
      </c>
      <c r="O22" s="32">
        <f t="shared" si="1"/>
        <v>104.09484700000007</v>
      </c>
      <c r="P22" s="32">
        <f t="shared" si="2"/>
        <v>104.17905219394503</v>
      </c>
      <c r="Q22" s="32">
        <v>103.75876887481726</v>
      </c>
      <c r="R22" s="32">
        <v>103.91956704497601</v>
      </c>
      <c r="S22" s="60">
        <v>0.50176587506960102</v>
      </c>
      <c r="T22" s="40">
        <v>1282.2408310000001</v>
      </c>
      <c r="U22" s="41">
        <v>1284.1652549999999</v>
      </c>
      <c r="V22" s="41">
        <v>1386.6810109999999</v>
      </c>
      <c r="W22" s="41">
        <v>1387.7220749999999</v>
      </c>
      <c r="X22" s="41">
        <f t="shared" si="3"/>
        <v>104.44017999999983</v>
      </c>
      <c r="Y22" s="41">
        <f t="shared" si="4"/>
        <v>103.55682000000002</v>
      </c>
      <c r="Z22" s="41">
        <f t="shared" si="5"/>
        <v>104.52466454333698</v>
      </c>
      <c r="AA22" s="41">
        <f t="shared" si="6"/>
        <v>103.64058996905932</v>
      </c>
      <c r="AB22" s="41"/>
      <c r="AC22" s="58" t="s">
        <v>25</v>
      </c>
      <c r="AD22" s="57">
        <v>1116.1489650000001</v>
      </c>
      <c r="AE22" s="57">
        <v>1398.1022620000001</v>
      </c>
      <c r="AF22" s="57">
        <f t="shared" si="7"/>
        <v>281.95329700000002</v>
      </c>
      <c r="AG22" s="57">
        <v>1115.9919271556801</v>
      </c>
      <c r="AH22" s="57">
        <v>1398.1733039573373</v>
      </c>
      <c r="AI22" s="57">
        <f t="shared" si="8"/>
        <v>282.18137680165728</v>
      </c>
      <c r="AJ22" s="59" t="s">
        <v>84</v>
      </c>
    </row>
    <row r="23" spans="1:36" x14ac:dyDescent="0.2">
      <c r="A23" s="3">
        <v>44586</v>
      </c>
      <c r="B23" s="6">
        <v>0.88773148148148151</v>
      </c>
      <c r="C23" s="2">
        <v>24</v>
      </c>
      <c r="D23" s="2">
        <v>2400</v>
      </c>
      <c r="E23" s="79">
        <v>5</v>
      </c>
      <c r="F23" s="2">
        <v>45</v>
      </c>
      <c r="G23" s="2">
        <v>5</v>
      </c>
      <c r="H23" s="2">
        <f t="shared" si="0"/>
        <v>225</v>
      </c>
      <c r="I23" s="2">
        <v>103.980098269593</v>
      </c>
      <c r="J23" s="23" t="s">
        <v>103</v>
      </c>
      <c r="K23" s="23" t="s">
        <v>312</v>
      </c>
      <c r="L23" s="23">
        <v>3.61</v>
      </c>
      <c r="M23" s="32">
        <v>1283.377829</v>
      </c>
      <c r="N23" s="32">
        <v>1387.2781419999999</v>
      </c>
      <c r="O23" s="32">
        <f t="shared" si="1"/>
        <v>103.90031299999987</v>
      </c>
      <c r="P23" s="32">
        <f t="shared" si="2"/>
        <v>103.97083242666905</v>
      </c>
      <c r="Q23" s="32">
        <v>103.75876887481726</v>
      </c>
      <c r="R23" s="32">
        <v>103.91956704497601</v>
      </c>
      <c r="S23" s="60">
        <v>0.50176587506960102</v>
      </c>
      <c r="T23" s="40">
        <v>1283.2045579999999</v>
      </c>
      <c r="U23" s="41">
        <v>1284.0869190000001</v>
      </c>
      <c r="V23" s="41">
        <v>1387.0015880000001</v>
      </c>
      <c r="W23" s="41">
        <v>1387.6679610000001</v>
      </c>
      <c r="X23" s="41">
        <f t="shared" si="3"/>
        <v>103.79703000000018</v>
      </c>
      <c r="Y23" s="41">
        <f t="shared" si="4"/>
        <v>103.58104200000002</v>
      </c>
      <c r="Z23" s="41">
        <f t="shared" si="5"/>
        <v>103.8674793262266</v>
      </c>
      <c r="AA23" s="41">
        <f t="shared" si="6"/>
        <v>103.65134473042237</v>
      </c>
      <c r="AB23" s="41"/>
      <c r="AC23" s="58" t="s">
        <v>30</v>
      </c>
      <c r="AD23" s="57">
        <v>1116.1073799999999</v>
      </c>
      <c r="AE23" s="57">
        <v>1398.097364</v>
      </c>
      <c r="AF23" s="57">
        <f t="shared" si="7"/>
        <v>281.98998400000005</v>
      </c>
      <c r="AG23" s="57">
        <v>1115.9919271556801</v>
      </c>
      <c r="AH23" s="57">
        <v>1398.1733039573373</v>
      </c>
      <c r="AI23" s="57">
        <f t="shared" si="8"/>
        <v>282.18137680165728</v>
      </c>
      <c r="AJ23" s="59" t="s">
        <v>71</v>
      </c>
    </row>
    <row r="24" spans="1:36" x14ac:dyDescent="0.2">
      <c r="A24" s="3">
        <v>44586</v>
      </c>
      <c r="B24" s="6">
        <v>0.89256944444444442</v>
      </c>
      <c r="C24" s="2">
        <v>24</v>
      </c>
      <c r="D24" s="2">
        <v>2400</v>
      </c>
      <c r="E24" s="79">
        <v>3</v>
      </c>
      <c r="F24" s="2">
        <v>45</v>
      </c>
      <c r="G24" s="2">
        <v>5</v>
      </c>
      <c r="H24" s="2">
        <f t="shared" si="0"/>
        <v>225</v>
      </c>
      <c r="I24" s="2">
        <v>104.062785698574</v>
      </c>
      <c r="J24" s="23" t="s">
        <v>103</v>
      </c>
      <c r="K24" s="23" t="s">
        <v>312</v>
      </c>
      <c r="L24" s="23">
        <v>3.61</v>
      </c>
      <c r="M24" s="32">
        <v>1283.192104</v>
      </c>
      <c r="N24" s="32">
        <v>1387.175393</v>
      </c>
      <c r="O24" s="32">
        <f t="shared" si="1"/>
        <v>103.98328900000001</v>
      </c>
      <c r="P24" s="32">
        <f t="shared" si="2"/>
        <v>104.05718952649841</v>
      </c>
      <c r="Q24" s="32">
        <v>103.75876887481726</v>
      </c>
      <c r="R24" s="32">
        <v>103.91956704497601</v>
      </c>
      <c r="S24" s="60">
        <v>0.50176587506960102</v>
      </c>
      <c r="T24" s="40">
        <v>1282.287284</v>
      </c>
      <c r="U24" s="41">
        <v>1284.091561</v>
      </c>
      <c r="V24" s="41">
        <v>1386.762747</v>
      </c>
      <c r="W24" s="41">
        <v>1387.739662</v>
      </c>
      <c r="X24" s="41">
        <f t="shared" si="3"/>
        <v>104.47546299999999</v>
      </c>
      <c r="Y24" s="41">
        <f t="shared" si="4"/>
        <v>103.648101</v>
      </c>
      <c r="Z24" s="41">
        <f t="shared" si="5"/>
        <v>104.54971331268113</v>
      </c>
      <c r="AA24" s="41">
        <f t="shared" si="6"/>
        <v>103.7217633096665</v>
      </c>
      <c r="AB24" s="41"/>
      <c r="AC24" s="58" t="s">
        <v>26</v>
      </c>
      <c r="AD24" s="57">
        <v>1116.1133239999999</v>
      </c>
      <c r="AE24" s="57">
        <v>1398.094298</v>
      </c>
      <c r="AF24" s="57">
        <f t="shared" si="7"/>
        <v>281.98097400000006</v>
      </c>
      <c r="AG24" s="57">
        <v>1115.9919271556801</v>
      </c>
      <c r="AH24" s="57">
        <v>1398.1733039573373</v>
      </c>
      <c r="AI24" s="57">
        <f t="shared" si="8"/>
        <v>282.18137680165728</v>
      </c>
      <c r="AJ24" s="59" t="s">
        <v>85</v>
      </c>
    </row>
    <row r="25" spans="1:36" x14ac:dyDescent="0.2">
      <c r="A25" s="3">
        <v>44586</v>
      </c>
      <c r="B25" s="6">
        <v>0.89744212962962966</v>
      </c>
      <c r="C25" s="2">
        <v>24</v>
      </c>
      <c r="D25" s="2">
        <v>2400</v>
      </c>
      <c r="E25" s="79">
        <v>8</v>
      </c>
      <c r="F25" s="2">
        <v>45</v>
      </c>
      <c r="G25" s="2">
        <v>5</v>
      </c>
      <c r="H25" s="2">
        <f t="shared" si="0"/>
        <v>225</v>
      </c>
      <c r="I25" s="2">
        <v>104.00182078634499</v>
      </c>
      <c r="J25" s="23" t="s">
        <v>103</v>
      </c>
      <c r="K25" s="23" t="s">
        <v>312</v>
      </c>
      <c r="L25" s="23">
        <v>3.61</v>
      </c>
      <c r="M25" s="32">
        <v>1283.3211859999999</v>
      </c>
      <c r="N25" s="32">
        <v>1387.243911</v>
      </c>
      <c r="O25" s="32">
        <f t="shared" si="1"/>
        <v>103.92272500000013</v>
      </c>
      <c r="P25" s="32">
        <f t="shared" si="2"/>
        <v>103.99958871738522</v>
      </c>
      <c r="Q25" s="32">
        <v>103.75876887481726</v>
      </c>
      <c r="R25" s="32">
        <v>103.91956704497601</v>
      </c>
      <c r="S25" s="60">
        <v>0.50176587506960102</v>
      </c>
      <c r="T25" s="40">
        <v>1283.135168</v>
      </c>
      <c r="U25" s="41">
        <v>1283.3977669999999</v>
      </c>
      <c r="V25" s="41">
        <v>1387.4026819999999</v>
      </c>
      <c r="W25" s="41">
        <v>1386.6802130000001</v>
      </c>
      <c r="X25" s="41">
        <f t="shared" si="3"/>
        <v>104.26751399999989</v>
      </c>
      <c r="Y25" s="41">
        <f t="shared" si="4"/>
        <v>103.28244600000016</v>
      </c>
      <c r="Z25" s="41">
        <f t="shared" si="5"/>
        <v>104.34463273152413</v>
      </c>
      <c r="AA25" s="41">
        <f t="shared" si="6"/>
        <v>103.35883615181908</v>
      </c>
      <c r="AB25" s="41"/>
      <c r="AC25" s="58" t="s">
        <v>31</v>
      </c>
      <c r="AD25" s="57">
        <v>1116.1119920000001</v>
      </c>
      <c r="AE25" s="57">
        <v>1398.0848149999999</v>
      </c>
      <c r="AF25" s="57">
        <f t="shared" si="7"/>
        <v>281.97282299999983</v>
      </c>
      <c r="AG25" s="57">
        <v>1115.9919271556801</v>
      </c>
      <c r="AH25" s="57">
        <v>1398.1733039573373</v>
      </c>
      <c r="AI25" s="57">
        <f t="shared" si="8"/>
        <v>282.18137680165728</v>
      </c>
      <c r="AJ25" s="59" t="s">
        <v>72</v>
      </c>
    </row>
    <row r="26" spans="1:36" x14ac:dyDescent="0.2">
      <c r="A26" s="3">
        <v>44586</v>
      </c>
      <c r="B26" s="6">
        <v>0.90276620370370375</v>
      </c>
      <c r="C26" s="2">
        <v>24</v>
      </c>
      <c r="D26" s="2">
        <v>2400</v>
      </c>
      <c r="E26" s="79">
        <v>12</v>
      </c>
      <c r="F26" s="2">
        <v>45</v>
      </c>
      <c r="G26" s="2">
        <v>5</v>
      </c>
      <c r="H26" s="2">
        <f t="shared" si="0"/>
        <v>225</v>
      </c>
      <c r="I26" s="2">
        <v>103.97368932961</v>
      </c>
      <c r="J26" s="23" t="s">
        <v>103</v>
      </c>
      <c r="K26" s="23" t="s">
        <v>312</v>
      </c>
      <c r="L26" s="23">
        <v>3.61</v>
      </c>
      <c r="M26" s="32">
        <v>1283.3558660000001</v>
      </c>
      <c r="N26" s="32">
        <v>1387.2508680000001</v>
      </c>
      <c r="O26" s="32">
        <f t="shared" si="1"/>
        <v>103.89500199999998</v>
      </c>
      <c r="P26" s="32">
        <f t="shared" si="2"/>
        <v>103.97002777428672</v>
      </c>
      <c r="Q26" s="32">
        <v>103.75876887481726</v>
      </c>
      <c r="R26" s="32">
        <v>103.91956704497601</v>
      </c>
      <c r="S26" s="60">
        <v>0.50176587506960102</v>
      </c>
      <c r="T26" s="40">
        <v>1282.4629359999999</v>
      </c>
      <c r="U26" s="41">
        <v>1283.4790519999999</v>
      </c>
      <c r="V26" s="41">
        <v>1387.3154</v>
      </c>
      <c r="W26" s="41">
        <v>1386.891715</v>
      </c>
      <c r="X26" s="41">
        <f t="shared" si="3"/>
        <v>104.85246400000005</v>
      </c>
      <c r="Y26" s="41">
        <f t="shared" si="4"/>
        <v>103.41266300000007</v>
      </c>
      <c r="Z26" s="41">
        <f t="shared" si="5"/>
        <v>104.92818118702579</v>
      </c>
      <c r="AA26" s="41">
        <f t="shared" si="6"/>
        <v>103.48734046246962</v>
      </c>
      <c r="AB26" s="41"/>
      <c r="AC26" s="58" t="s">
        <v>32</v>
      </c>
      <c r="AD26" s="57">
        <v>1116.1043199999999</v>
      </c>
      <c r="AE26" s="57">
        <v>1398.0820719999999</v>
      </c>
      <c r="AF26" s="57">
        <f t="shared" si="7"/>
        <v>281.97775200000001</v>
      </c>
      <c r="AG26" s="57">
        <v>1115.9919271556801</v>
      </c>
      <c r="AH26" s="57">
        <v>1398.1733039573373</v>
      </c>
      <c r="AI26" s="57">
        <f t="shared" si="8"/>
        <v>282.18137680165728</v>
      </c>
      <c r="AJ26" s="59" t="s">
        <v>73</v>
      </c>
    </row>
    <row r="27" spans="1:36" x14ac:dyDescent="0.2">
      <c r="A27" s="3">
        <v>44586</v>
      </c>
      <c r="B27" s="6">
        <v>0.90800925925925924</v>
      </c>
      <c r="C27" s="2">
        <v>24</v>
      </c>
      <c r="D27" s="2">
        <v>2400</v>
      </c>
      <c r="E27" s="79">
        <v>20</v>
      </c>
      <c r="F27" s="2">
        <v>45</v>
      </c>
      <c r="G27" s="2">
        <v>5</v>
      </c>
      <c r="H27" s="2">
        <f t="shared" si="0"/>
        <v>225</v>
      </c>
      <c r="I27" s="2">
        <v>103.929180633728</v>
      </c>
      <c r="J27" s="23" t="s">
        <v>103</v>
      </c>
      <c r="K27" s="23" t="s">
        <v>312</v>
      </c>
      <c r="L27" s="23">
        <v>3.61</v>
      </c>
      <c r="M27" s="32">
        <v>1283.4103190000001</v>
      </c>
      <c r="N27" s="32">
        <v>1387.261227</v>
      </c>
      <c r="O27" s="32">
        <f t="shared" si="1"/>
        <v>103.85090799999989</v>
      </c>
      <c r="P27" s="32">
        <f t="shared" si="2"/>
        <v>103.91607150742426</v>
      </c>
      <c r="Q27" s="32">
        <v>103.75876887481726</v>
      </c>
      <c r="R27" s="32">
        <v>103.91956704497601</v>
      </c>
      <c r="S27" s="60">
        <v>0.50176587506960102</v>
      </c>
      <c r="T27" s="40">
        <v>1283.358673</v>
      </c>
      <c r="U27" s="41">
        <v>1283.7019720000001</v>
      </c>
      <c r="V27" s="41">
        <v>1387.024046</v>
      </c>
      <c r="W27" s="41">
        <v>1387.479867</v>
      </c>
      <c r="X27" s="41">
        <f t="shared" si="3"/>
        <v>103.66537300000005</v>
      </c>
      <c r="Y27" s="41">
        <f t="shared" si="4"/>
        <v>103.77789499999994</v>
      </c>
      <c r="Z27" s="41">
        <f t="shared" si="5"/>
        <v>103.73042008945964</v>
      </c>
      <c r="AA27" s="41">
        <f t="shared" si="6"/>
        <v>103.84301269383194</v>
      </c>
      <c r="AB27" s="41"/>
      <c r="AC27" s="58" t="s">
        <v>33</v>
      </c>
      <c r="AD27" s="57">
        <v>1116.082582</v>
      </c>
      <c r="AE27" s="57">
        <v>1398.0870090000001</v>
      </c>
      <c r="AF27" s="57">
        <f t="shared" si="7"/>
        <v>282.00442700000008</v>
      </c>
      <c r="AG27" s="57">
        <v>1115.9919271556801</v>
      </c>
      <c r="AH27" s="57">
        <v>1398.1733039573373</v>
      </c>
      <c r="AI27" s="57">
        <f t="shared" si="8"/>
        <v>282.18137680165728</v>
      </c>
      <c r="AJ27" s="59" t="s">
        <v>74</v>
      </c>
    </row>
    <row r="28" spans="1:36" x14ac:dyDescent="0.2">
      <c r="A28" s="3">
        <v>44586</v>
      </c>
      <c r="B28" s="6">
        <v>0.91516203703703702</v>
      </c>
      <c r="C28" s="2">
        <v>24</v>
      </c>
      <c r="D28" s="2">
        <v>1800</v>
      </c>
      <c r="E28" s="79">
        <v>5</v>
      </c>
      <c r="F28" s="2">
        <v>5</v>
      </c>
      <c r="G28" s="2">
        <v>1</v>
      </c>
      <c r="H28" s="2">
        <f t="shared" si="0"/>
        <v>5</v>
      </c>
      <c r="I28" s="2">
        <v>103.258022723138</v>
      </c>
      <c r="J28" s="23" t="s">
        <v>103</v>
      </c>
      <c r="K28" s="23" t="s">
        <v>312</v>
      </c>
      <c r="L28" s="23">
        <v>3.61</v>
      </c>
      <c r="M28" s="32">
        <v>1284.0877800000001</v>
      </c>
      <c r="N28" s="32">
        <v>1387.268552</v>
      </c>
      <c r="O28" s="32">
        <f t="shared" si="1"/>
        <v>103.18077199999993</v>
      </c>
      <c r="P28" s="32">
        <f t="shared" si="2"/>
        <v>103.2422652386402</v>
      </c>
      <c r="Q28" s="32">
        <v>103.75876887481726</v>
      </c>
      <c r="R28" s="32">
        <v>103.91956704497601</v>
      </c>
      <c r="S28" s="60">
        <v>0.50176587506960102</v>
      </c>
      <c r="T28" s="40">
        <v>1282.780951</v>
      </c>
      <c r="U28" s="41">
        <v>1284.2884939999999</v>
      </c>
      <c r="V28" s="41">
        <v>1387.5777479999999</v>
      </c>
      <c r="W28" s="41">
        <v>1387.017482</v>
      </c>
      <c r="X28" s="41">
        <f t="shared" si="3"/>
        <v>104.79679699999997</v>
      </c>
      <c r="Y28" s="41">
        <f t="shared" si="4"/>
        <v>102.72898800000007</v>
      </c>
      <c r="Z28" s="41">
        <f t="shared" si="5"/>
        <v>104.859253350362</v>
      </c>
      <c r="AA28" s="41">
        <f t="shared" si="6"/>
        <v>102.7902119863292</v>
      </c>
      <c r="AB28" s="41"/>
      <c r="AC28" s="58" t="s">
        <v>27</v>
      </c>
      <c r="AD28" s="57">
        <v>1116.654456</v>
      </c>
      <c r="AE28" s="57">
        <v>1446.9352510000001</v>
      </c>
      <c r="AF28" s="57">
        <f t="shared" si="7"/>
        <v>330.28079500000013</v>
      </c>
      <c r="AG28" s="57">
        <v>1115.9919271556801</v>
      </c>
      <c r="AH28" s="57">
        <v>1446.4695615023099</v>
      </c>
      <c r="AI28" s="57">
        <f t="shared" si="8"/>
        <v>330.47763434662988</v>
      </c>
      <c r="AJ28" s="59" t="s">
        <v>75</v>
      </c>
    </row>
    <row r="29" spans="1:36" x14ac:dyDescent="0.2">
      <c r="A29" s="3">
        <v>44586</v>
      </c>
      <c r="B29" s="6">
        <v>0.91749999999999998</v>
      </c>
      <c r="C29" s="2">
        <v>24</v>
      </c>
      <c r="D29" s="2">
        <v>1800</v>
      </c>
      <c r="E29" s="79">
        <v>5</v>
      </c>
      <c r="F29" s="2">
        <v>5</v>
      </c>
      <c r="G29" s="2">
        <v>5</v>
      </c>
      <c r="H29" s="2">
        <f t="shared" si="0"/>
        <v>25</v>
      </c>
      <c r="I29" s="2">
        <v>103.89143676086501</v>
      </c>
      <c r="J29" s="23" t="s">
        <v>103</v>
      </c>
      <c r="K29" s="23" t="s">
        <v>312</v>
      </c>
      <c r="L29" s="23">
        <v>3.61</v>
      </c>
      <c r="M29" s="32">
        <v>1283.544441</v>
      </c>
      <c r="N29" s="32">
        <v>1387.3583229999999</v>
      </c>
      <c r="O29" s="32">
        <f t="shared" si="1"/>
        <v>103.81388199999992</v>
      </c>
      <c r="P29" s="32">
        <f t="shared" si="2"/>
        <v>103.88002940449506</v>
      </c>
      <c r="Q29" s="32">
        <v>103.75876887481726</v>
      </c>
      <c r="R29" s="32">
        <v>103.91956704497601</v>
      </c>
      <c r="S29" s="60">
        <v>0.50176587506960102</v>
      </c>
      <c r="T29" s="40">
        <v>1282.6047980000001</v>
      </c>
      <c r="U29" s="41">
        <v>1284.0420300000001</v>
      </c>
      <c r="V29" s="41">
        <v>1387.5672549999999</v>
      </c>
      <c r="W29" s="41">
        <v>1387.2232300000001</v>
      </c>
      <c r="X29" s="41">
        <f t="shared" si="3"/>
        <v>104.96245699999986</v>
      </c>
      <c r="Y29" s="41">
        <f t="shared" si="4"/>
        <v>103.18119999999999</v>
      </c>
      <c r="Z29" s="41">
        <f t="shared" si="5"/>
        <v>105.02933624549405</v>
      </c>
      <c r="AA29" s="41">
        <f t="shared" si="6"/>
        <v>103.24694427659581</v>
      </c>
      <c r="AB29" s="41"/>
      <c r="AC29" s="58" t="s">
        <v>28</v>
      </c>
      <c r="AD29" s="57">
        <v>1116.657011</v>
      </c>
      <c r="AE29" s="57">
        <v>1446.9242079999999</v>
      </c>
      <c r="AF29" s="57">
        <f t="shared" si="7"/>
        <v>330.2671969999999</v>
      </c>
      <c r="AG29" s="57">
        <v>1115.9919271556801</v>
      </c>
      <c r="AH29" s="57">
        <v>1446.4695615023099</v>
      </c>
      <c r="AI29" s="57">
        <f t="shared" si="8"/>
        <v>330.47763434662988</v>
      </c>
      <c r="AJ29" s="59" t="s">
        <v>76</v>
      </c>
    </row>
    <row r="30" spans="1:36" x14ac:dyDescent="0.2">
      <c r="A30" s="3">
        <v>44586</v>
      </c>
      <c r="B30" s="6">
        <v>0.91984953703703709</v>
      </c>
      <c r="C30" s="2">
        <v>24</v>
      </c>
      <c r="D30" s="2">
        <v>1800</v>
      </c>
      <c r="E30" s="79">
        <v>5</v>
      </c>
      <c r="F30" s="2">
        <v>10</v>
      </c>
      <c r="G30" s="2">
        <v>1</v>
      </c>
      <c r="H30" s="2">
        <f t="shared" si="0"/>
        <v>10</v>
      </c>
      <c r="I30" s="2">
        <v>103.734982543623</v>
      </c>
      <c r="J30" s="23" t="s">
        <v>103</v>
      </c>
      <c r="K30" s="23" t="s">
        <v>312</v>
      </c>
      <c r="L30" s="23">
        <v>3.61</v>
      </c>
      <c r="M30" s="32">
        <v>1283.7757529999999</v>
      </c>
      <c r="N30" s="32">
        <v>1387.4334679999999</v>
      </c>
      <c r="O30" s="32">
        <f t="shared" si="1"/>
        <v>103.65771500000005</v>
      </c>
      <c r="P30" s="32">
        <f t="shared" si="2"/>
        <v>103.72376289909651</v>
      </c>
      <c r="Q30" s="32">
        <v>103.75876887481726</v>
      </c>
      <c r="R30" s="32">
        <v>103.91956704497601</v>
      </c>
      <c r="S30" s="60">
        <v>0.50176587506960102</v>
      </c>
      <c r="T30" s="40">
        <v>1283.5004100000001</v>
      </c>
      <c r="U30" s="41">
        <v>1283.9084170000001</v>
      </c>
      <c r="V30" s="41">
        <v>1387.0733700000001</v>
      </c>
      <c r="W30" s="41">
        <v>1387.6957179999999</v>
      </c>
      <c r="X30" s="41">
        <f t="shared" si="3"/>
        <v>103.57295999999997</v>
      </c>
      <c r="Y30" s="41">
        <f t="shared" si="4"/>
        <v>103.78730099999984</v>
      </c>
      <c r="Z30" s="41">
        <f t="shared" si="5"/>
        <v>103.63895389549729</v>
      </c>
      <c r="AA30" s="41">
        <f t="shared" si="6"/>
        <v>103.853431467799</v>
      </c>
      <c r="AB30" s="41"/>
      <c r="AC30" s="58" t="s">
        <v>29</v>
      </c>
      <c r="AD30" s="57">
        <v>1116.657011</v>
      </c>
      <c r="AE30" s="57">
        <v>1446.9242079999999</v>
      </c>
      <c r="AF30" s="57">
        <f t="shared" si="7"/>
        <v>330.2671969999999</v>
      </c>
      <c r="AG30" s="57">
        <v>1115.9919271556801</v>
      </c>
      <c r="AH30" s="57">
        <v>1446.4695615023099</v>
      </c>
      <c r="AI30" s="57">
        <f t="shared" si="8"/>
        <v>330.47763434662988</v>
      </c>
      <c r="AJ30" s="59" t="s">
        <v>76</v>
      </c>
    </row>
    <row r="31" spans="1:36" x14ac:dyDescent="0.2">
      <c r="A31" s="3">
        <v>44586</v>
      </c>
      <c r="B31" s="6">
        <v>0.92046296296296293</v>
      </c>
      <c r="C31" s="2">
        <v>24</v>
      </c>
      <c r="D31" s="2">
        <v>1800</v>
      </c>
      <c r="E31" s="79">
        <v>5</v>
      </c>
      <c r="F31" s="2">
        <v>10</v>
      </c>
      <c r="G31" s="2">
        <v>3</v>
      </c>
      <c r="H31" s="2">
        <f t="shared" si="0"/>
        <v>30</v>
      </c>
      <c r="I31" s="2">
        <v>103.80768517022</v>
      </c>
      <c r="J31" s="23" t="s">
        <v>103</v>
      </c>
      <c r="K31" s="23" t="s">
        <v>312</v>
      </c>
      <c r="L31" s="23">
        <v>3.61</v>
      </c>
      <c r="M31" s="32">
        <v>1283.7343900000001</v>
      </c>
      <c r="N31" s="32">
        <v>1387.464798</v>
      </c>
      <c r="O31" s="32">
        <f t="shared" si="1"/>
        <v>103.7304079999999</v>
      </c>
      <c r="P31" s="32">
        <f t="shared" si="2"/>
        <v>103.79669927129075</v>
      </c>
      <c r="Q31" s="32">
        <v>103.75876887481726</v>
      </c>
      <c r="R31" s="32">
        <v>103.91956704497601</v>
      </c>
      <c r="S31" s="60">
        <v>0.50176587506960102</v>
      </c>
      <c r="T31" s="40">
        <v>1283.583754</v>
      </c>
      <c r="U31" s="41">
        <v>1284.410838</v>
      </c>
      <c r="V31" s="41">
        <v>1386.6367640000001</v>
      </c>
      <c r="W31" s="41">
        <v>1387.770581</v>
      </c>
      <c r="X31" s="41">
        <f t="shared" si="3"/>
        <v>103.05301000000009</v>
      </c>
      <c r="Y31" s="41">
        <f t="shared" si="4"/>
        <v>103.35974299999998</v>
      </c>
      <c r="Z31" s="41">
        <f t="shared" si="5"/>
        <v>103.11886836472617</v>
      </c>
      <c r="AA31" s="41">
        <f t="shared" si="6"/>
        <v>103.4257973894107</v>
      </c>
      <c r="AB31" s="41"/>
      <c r="AC31" s="58" t="s">
        <v>16</v>
      </c>
      <c r="AD31" s="57">
        <v>1116.6436670000001</v>
      </c>
      <c r="AE31" s="57">
        <v>1446.9102370000001</v>
      </c>
      <c r="AF31" s="57">
        <f t="shared" si="7"/>
        <v>330.26657</v>
      </c>
      <c r="AG31" s="57">
        <v>1115.9919271556801</v>
      </c>
      <c r="AH31" s="57">
        <v>1446.4695615023099</v>
      </c>
      <c r="AI31" s="57">
        <f t="shared" si="8"/>
        <v>330.47763434662988</v>
      </c>
      <c r="AJ31" s="59" t="s">
        <v>77</v>
      </c>
    </row>
    <row r="32" spans="1:36" x14ac:dyDescent="0.2">
      <c r="A32" s="3">
        <v>44586</v>
      </c>
      <c r="B32" s="6">
        <v>0.92298611111111117</v>
      </c>
      <c r="C32" s="2">
        <v>24</v>
      </c>
      <c r="D32" s="2">
        <v>1800</v>
      </c>
      <c r="E32" s="79">
        <v>5</v>
      </c>
      <c r="F32" s="2">
        <v>10</v>
      </c>
      <c r="G32" s="2">
        <v>5</v>
      </c>
      <c r="H32" s="2">
        <f t="shared" ref="H32:H63" si="13">F32*G32</f>
        <v>50</v>
      </c>
      <c r="I32" s="2">
        <v>103.745032494003</v>
      </c>
      <c r="J32" s="23" t="s">
        <v>103</v>
      </c>
      <c r="K32" s="23" t="s">
        <v>312</v>
      </c>
      <c r="L32" s="23">
        <v>3.61</v>
      </c>
      <c r="M32" s="32">
        <v>1283.785897</v>
      </c>
      <c r="N32" s="32">
        <v>1387.453882</v>
      </c>
      <c r="O32" s="32">
        <f t="shared" si="1"/>
        <v>103.66798500000004</v>
      </c>
      <c r="P32" s="32">
        <f t="shared" si="2"/>
        <v>103.74767373753185</v>
      </c>
      <c r="Q32" s="32">
        <v>103.75876887481726</v>
      </c>
      <c r="R32" s="32">
        <v>103.91956704497601</v>
      </c>
      <c r="S32" s="60">
        <v>0.50176587506960102</v>
      </c>
      <c r="T32" s="40">
        <v>1282.5395840000001</v>
      </c>
      <c r="U32" s="41">
        <v>1284.108921</v>
      </c>
      <c r="V32" s="41">
        <v>1386.9670140000001</v>
      </c>
      <c r="W32" s="41">
        <v>1387.533979</v>
      </c>
      <c r="X32" s="41">
        <f t="shared" ref="X32:X63" si="14">V32-T32</f>
        <v>104.42742999999996</v>
      </c>
      <c r="Y32" s="41">
        <f t="shared" ref="Y32:Y63" si="15">W32-U32</f>
        <v>103.42505800000004</v>
      </c>
      <c r="Z32" s="41">
        <f t="shared" si="5"/>
        <v>104.50770251673104</v>
      </c>
      <c r="AA32" s="41">
        <f t="shared" si="6"/>
        <v>103.50456000152127</v>
      </c>
      <c r="AB32" s="41"/>
      <c r="AC32" s="58" t="s">
        <v>17</v>
      </c>
      <c r="AD32" s="57">
        <v>1116.6806779999999</v>
      </c>
      <c r="AE32" s="57">
        <v>1446.9044719999999</v>
      </c>
      <c r="AF32" s="57">
        <f t="shared" ref="AF32:AF63" si="16">AE32-AD32</f>
        <v>330.223794</v>
      </c>
      <c r="AG32" s="57">
        <v>1115.9919271556801</v>
      </c>
      <c r="AH32" s="57">
        <v>1446.4695615023099</v>
      </c>
      <c r="AI32" s="57">
        <f t="shared" ref="AI32:AI63" si="17">AH32-AG32</f>
        <v>330.47763434662988</v>
      </c>
      <c r="AJ32" s="59" t="s">
        <v>78</v>
      </c>
    </row>
    <row r="33" spans="1:36" x14ac:dyDescent="0.2">
      <c r="A33" s="3">
        <v>44586</v>
      </c>
      <c r="B33" s="6">
        <v>0.92521990740740734</v>
      </c>
      <c r="C33" s="2">
        <v>24</v>
      </c>
      <c r="D33" s="2">
        <v>1800</v>
      </c>
      <c r="E33" s="79">
        <v>10</v>
      </c>
      <c r="F33" s="2">
        <v>5</v>
      </c>
      <c r="G33" s="2">
        <v>1</v>
      </c>
      <c r="H33" s="2">
        <f t="shared" si="13"/>
        <v>5</v>
      </c>
      <c r="I33" s="2">
        <v>103.61870082349699</v>
      </c>
      <c r="J33" s="23" t="s">
        <v>103</v>
      </c>
      <c r="K33" s="23" t="s">
        <v>312</v>
      </c>
      <c r="L33" s="23">
        <v>3.61</v>
      </c>
      <c r="M33" s="32">
        <v>1284.0320830000001</v>
      </c>
      <c r="N33" s="32">
        <v>1387.5739920000001</v>
      </c>
      <c r="O33" s="32">
        <f t="shared" si="1"/>
        <v>103.54190900000003</v>
      </c>
      <c r="P33" s="32">
        <f t="shared" si="2"/>
        <v>103.62150082393529</v>
      </c>
      <c r="Q33" s="32">
        <v>103.75876887481726</v>
      </c>
      <c r="R33" s="32">
        <v>103.91956704497601</v>
      </c>
      <c r="S33" s="60">
        <v>0.50176587506960102</v>
      </c>
      <c r="T33" s="40">
        <v>1283.469347</v>
      </c>
      <c r="U33" s="41">
        <v>1284.3242049999999</v>
      </c>
      <c r="V33" s="41">
        <v>1387.2854339999999</v>
      </c>
      <c r="W33" s="41">
        <v>1387.6310590000001</v>
      </c>
      <c r="X33" s="41">
        <f t="shared" si="14"/>
        <v>103.81608699999992</v>
      </c>
      <c r="Y33" s="41">
        <f t="shared" si="15"/>
        <v>103.30685400000016</v>
      </c>
      <c r="Z33" s="41">
        <f t="shared" ref="Z33:Z64" si="18">(AI33/AF33)*X33</f>
        <v>103.89588958233547</v>
      </c>
      <c r="AA33" s="41">
        <f t="shared" ref="AA33:AA64" si="19">(AI33/AF33)*Y33</f>
        <v>103.38626513906728</v>
      </c>
      <c r="AB33" s="41"/>
      <c r="AC33" s="58" t="s">
        <v>19</v>
      </c>
      <c r="AD33" s="57">
        <v>1116.6806779999999</v>
      </c>
      <c r="AE33" s="57">
        <v>1446.9044719999999</v>
      </c>
      <c r="AF33" s="57">
        <f t="shared" si="16"/>
        <v>330.223794</v>
      </c>
      <c r="AG33" s="57">
        <v>1115.9919271556801</v>
      </c>
      <c r="AH33" s="57">
        <v>1446.4695615023099</v>
      </c>
      <c r="AI33" s="57">
        <f t="shared" si="17"/>
        <v>330.47763434662988</v>
      </c>
      <c r="AJ33" s="59" t="s">
        <v>78</v>
      </c>
    </row>
    <row r="34" spans="1:36" x14ac:dyDescent="0.2">
      <c r="A34" s="3">
        <v>44586</v>
      </c>
      <c r="B34" s="6">
        <v>0.92605324074074069</v>
      </c>
      <c r="C34" s="2">
        <v>24</v>
      </c>
      <c r="D34" s="2">
        <v>1800</v>
      </c>
      <c r="E34" s="79">
        <v>10</v>
      </c>
      <c r="F34" s="2">
        <v>5</v>
      </c>
      <c r="G34" s="2">
        <v>5</v>
      </c>
      <c r="H34" s="2">
        <f t="shared" si="13"/>
        <v>25</v>
      </c>
      <c r="I34" s="2">
        <v>103.824974193557</v>
      </c>
      <c r="J34" s="23" t="s">
        <v>103</v>
      </c>
      <c r="K34" s="23" t="s">
        <v>312</v>
      </c>
      <c r="L34" s="23">
        <v>3.61</v>
      </c>
      <c r="M34" s="32">
        <v>1283.571181</v>
      </c>
      <c r="N34" s="32">
        <v>1387.3192710000001</v>
      </c>
      <c r="O34" s="32">
        <f t="shared" ref="O34:O65" si="20">N34-M34</f>
        <v>103.74809000000005</v>
      </c>
      <c r="P34" s="32">
        <f t="shared" ref="P34:P65" si="21">(AI34/AF34)*O34</f>
        <v>103.80558219049198</v>
      </c>
      <c r="Q34" s="32">
        <v>103.75876887481726</v>
      </c>
      <c r="R34" s="32">
        <v>103.91956704497601</v>
      </c>
      <c r="S34" s="60">
        <v>0.50176587506960102</v>
      </c>
      <c r="T34" s="40">
        <v>1282.739092</v>
      </c>
      <c r="U34" s="41">
        <v>1283.6138840000001</v>
      </c>
      <c r="V34" s="41">
        <v>1387.180255</v>
      </c>
      <c r="W34" s="41">
        <v>1387.3363770000001</v>
      </c>
      <c r="X34" s="41">
        <f t="shared" si="14"/>
        <v>104.44116299999996</v>
      </c>
      <c r="Y34" s="41">
        <f t="shared" si="15"/>
        <v>103.72249299999999</v>
      </c>
      <c r="Z34" s="41">
        <f t="shared" si="18"/>
        <v>104.49903925814019</v>
      </c>
      <c r="AA34" s="41">
        <f t="shared" si="19"/>
        <v>103.77997100586838</v>
      </c>
      <c r="AB34" s="41"/>
      <c r="AC34" s="58" t="s">
        <v>20</v>
      </c>
      <c r="AD34" s="57">
        <v>1116.6109289999999</v>
      </c>
      <c r="AE34" s="57">
        <v>1446.90553</v>
      </c>
      <c r="AF34" s="57">
        <f t="shared" si="16"/>
        <v>330.29460100000006</v>
      </c>
      <c r="AG34" s="57">
        <v>1115.9919271556801</v>
      </c>
      <c r="AH34" s="57">
        <v>1446.4695615023099</v>
      </c>
      <c r="AI34" s="57">
        <f t="shared" si="17"/>
        <v>330.47763434662988</v>
      </c>
      <c r="AJ34" s="59" t="s">
        <v>63</v>
      </c>
    </row>
    <row r="35" spans="1:36" x14ac:dyDescent="0.2">
      <c r="A35" s="3">
        <v>44586</v>
      </c>
      <c r="B35" s="6">
        <v>0.9277777777777777</v>
      </c>
      <c r="C35" s="2">
        <v>24</v>
      </c>
      <c r="D35" s="2">
        <v>1800</v>
      </c>
      <c r="E35" s="79">
        <v>10</v>
      </c>
      <c r="F35" s="2">
        <v>10</v>
      </c>
      <c r="G35" s="2">
        <v>1</v>
      </c>
      <c r="H35" s="2">
        <f t="shared" si="13"/>
        <v>10</v>
      </c>
      <c r="I35" s="2">
        <v>103.85768317584299</v>
      </c>
      <c r="J35" s="23" t="s">
        <v>103</v>
      </c>
      <c r="K35" s="23" t="s">
        <v>312</v>
      </c>
      <c r="L35" s="23">
        <v>3.61</v>
      </c>
      <c r="M35" s="32">
        <v>1283.483559</v>
      </c>
      <c r="N35" s="32">
        <v>1387.264459</v>
      </c>
      <c r="O35" s="32">
        <f t="shared" si="20"/>
        <v>103.78089999999997</v>
      </c>
      <c r="P35" s="32">
        <f t="shared" si="21"/>
        <v>103.83841037221237</v>
      </c>
      <c r="Q35" s="32">
        <v>103.75876887481726</v>
      </c>
      <c r="R35" s="32">
        <v>103.91956704497601</v>
      </c>
      <c r="S35" s="60">
        <v>0.50176587506960102</v>
      </c>
      <c r="T35" s="40">
        <v>1282.5515290000001</v>
      </c>
      <c r="U35" s="41">
        <v>1283.8079869999999</v>
      </c>
      <c r="V35" s="41">
        <v>1387.0148919999999</v>
      </c>
      <c r="W35" s="41">
        <v>1387.2760310000001</v>
      </c>
      <c r="X35" s="41">
        <f t="shared" si="14"/>
        <v>104.46336299999984</v>
      </c>
      <c r="Y35" s="41">
        <f t="shared" si="15"/>
        <v>103.46804400000019</v>
      </c>
      <c r="Z35" s="41">
        <f t="shared" si="18"/>
        <v>104.52125156030996</v>
      </c>
      <c r="AA35" s="41">
        <f t="shared" si="19"/>
        <v>103.52538100249802</v>
      </c>
      <c r="AB35" s="41"/>
      <c r="AC35" s="58" t="s">
        <v>21</v>
      </c>
      <c r="AD35" s="57">
        <v>1116.6109289999999</v>
      </c>
      <c r="AE35" s="57">
        <v>1446.90553</v>
      </c>
      <c r="AF35" s="57">
        <f t="shared" si="16"/>
        <v>330.29460100000006</v>
      </c>
      <c r="AG35" s="57">
        <v>1115.9919271556801</v>
      </c>
      <c r="AH35" s="57">
        <v>1446.4695615023099</v>
      </c>
      <c r="AI35" s="57">
        <f t="shared" si="17"/>
        <v>330.47763434662988</v>
      </c>
      <c r="AJ35" s="59" t="s">
        <v>63</v>
      </c>
    </row>
    <row r="36" spans="1:36" x14ac:dyDescent="0.2">
      <c r="A36" s="3">
        <v>44586</v>
      </c>
      <c r="B36" s="6">
        <v>0.92842592592592599</v>
      </c>
      <c r="C36" s="2">
        <v>24</v>
      </c>
      <c r="D36" s="2">
        <v>1800</v>
      </c>
      <c r="E36" s="79">
        <v>10</v>
      </c>
      <c r="F36" s="2">
        <v>10</v>
      </c>
      <c r="G36" s="2">
        <v>3</v>
      </c>
      <c r="H36" s="2">
        <f t="shared" si="13"/>
        <v>30</v>
      </c>
      <c r="I36" s="2">
        <v>103.862937988529</v>
      </c>
      <c r="J36" s="23" t="s">
        <v>103</v>
      </c>
      <c r="K36" s="23" t="s">
        <v>312</v>
      </c>
      <c r="L36" s="23">
        <v>3.61</v>
      </c>
      <c r="M36" s="32">
        <v>1283.550704</v>
      </c>
      <c r="N36" s="32">
        <v>1387.336902</v>
      </c>
      <c r="O36" s="32">
        <f t="shared" si="20"/>
        <v>103.78619800000001</v>
      </c>
      <c r="P36" s="32">
        <f t="shared" si="21"/>
        <v>103.84098335491224</v>
      </c>
      <c r="Q36" s="32">
        <v>103.75876887481726</v>
      </c>
      <c r="R36" s="32">
        <v>103.91956704497601</v>
      </c>
      <c r="S36" s="60">
        <v>0.50176587506960102</v>
      </c>
      <c r="T36" s="40">
        <v>1283.415745</v>
      </c>
      <c r="U36" s="41">
        <v>1284.0473380000001</v>
      </c>
      <c r="V36" s="41">
        <v>1386.8045500000001</v>
      </c>
      <c r="W36" s="41">
        <v>1387.5820819999999</v>
      </c>
      <c r="X36" s="41">
        <f t="shared" si="14"/>
        <v>103.38880500000005</v>
      </c>
      <c r="Y36" s="41">
        <f t="shared" si="15"/>
        <v>103.53474399999982</v>
      </c>
      <c r="Z36" s="41">
        <f t="shared" si="18"/>
        <v>103.44338058408567</v>
      </c>
      <c r="AA36" s="41">
        <f t="shared" si="19"/>
        <v>103.58939662053214</v>
      </c>
      <c r="AB36" s="41"/>
      <c r="AC36" s="58" t="s">
        <v>22</v>
      </c>
      <c r="AD36" s="57">
        <v>1116.6102040000001</v>
      </c>
      <c r="AE36" s="57">
        <v>1446.9134819999999</v>
      </c>
      <c r="AF36" s="57">
        <f t="shared" si="16"/>
        <v>330.30327799999986</v>
      </c>
      <c r="AG36" s="57">
        <v>1115.9919271556801</v>
      </c>
      <c r="AH36" s="57">
        <v>1446.4695615023099</v>
      </c>
      <c r="AI36" s="57">
        <f t="shared" si="17"/>
        <v>330.47763434662988</v>
      </c>
      <c r="AJ36" s="59" t="s">
        <v>64</v>
      </c>
    </row>
    <row r="37" spans="1:36" x14ac:dyDescent="0.2">
      <c r="A37" s="3">
        <v>44586</v>
      </c>
      <c r="B37" s="6">
        <v>0.930150462962963</v>
      </c>
      <c r="C37" s="2">
        <v>24</v>
      </c>
      <c r="D37" s="2">
        <v>1800</v>
      </c>
      <c r="E37" s="79">
        <v>10</v>
      </c>
      <c r="F37" s="2">
        <v>20</v>
      </c>
      <c r="G37" s="2">
        <v>5</v>
      </c>
      <c r="H37" s="2">
        <f t="shared" si="13"/>
        <v>100</v>
      </c>
      <c r="I37" s="2">
        <v>103.77747470029701</v>
      </c>
      <c r="J37" s="23" t="s">
        <v>103</v>
      </c>
      <c r="K37" s="23" t="s">
        <v>312</v>
      </c>
      <c r="L37" s="23">
        <v>3.61</v>
      </c>
      <c r="M37" s="32">
        <v>1283.6870469999999</v>
      </c>
      <c r="N37" s="32">
        <v>1387.38797</v>
      </c>
      <c r="O37" s="32">
        <f t="shared" si="20"/>
        <v>103.7009230000001</v>
      </c>
      <c r="P37" s="32">
        <f t="shared" si="21"/>
        <v>103.75566334101616</v>
      </c>
      <c r="Q37" s="32">
        <v>103.75876887481726</v>
      </c>
      <c r="R37" s="32">
        <v>103.91956704497601</v>
      </c>
      <c r="S37" s="60">
        <v>0.50176587506960102</v>
      </c>
      <c r="T37" s="40">
        <v>1283.2708829999999</v>
      </c>
      <c r="U37" s="41">
        <v>1284.021571</v>
      </c>
      <c r="V37" s="41">
        <v>1387.156015</v>
      </c>
      <c r="W37" s="41">
        <v>1387.5118010000001</v>
      </c>
      <c r="X37" s="41">
        <f t="shared" si="14"/>
        <v>103.88513200000011</v>
      </c>
      <c r="Y37" s="41">
        <f t="shared" si="15"/>
        <v>103.49023000000011</v>
      </c>
      <c r="Z37" s="41">
        <f t="shared" si="18"/>
        <v>103.9399695789499</v>
      </c>
      <c r="AA37" s="41">
        <f t="shared" si="19"/>
        <v>103.54485912304109</v>
      </c>
      <c r="AB37" s="41"/>
      <c r="AC37" s="58" t="s">
        <v>23</v>
      </c>
      <c r="AD37" s="57">
        <v>1116.6102040000001</v>
      </c>
      <c r="AE37" s="57">
        <v>1446.9134819999999</v>
      </c>
      <c r="AF37" s="57">
        <f t="shared" si="16"/>
        <v>330.30327799999986</v>
      </c>
      <c r="AG37" s="57">
        <v>1115.9919271556801</v>
      </c>
      <c r="AH37" s="57">
        <v>1446.4695615023099</v>
      </c>
      <c r="AI37" s="57">
        <f t="shared" si="17"/>
        <v>330.47763434662988</v>
      </c>
      <c r="AJ37" s="59" t="s">
        <v>64</v>
      </c>
    </row>
    <row r="38" spans="1:36" x14ac:dyDescent="0.2">
      <c r="A38" s="3">
        <v>44586</v>
      </c>
      <c r="B38" s="6">
        <v>0.93136574074074074</v>
      </c>
      <c r="C38" s="2">
        <v>24</v>
      </c>
      <c r="D38" s="2">
        <v>1800</v>
      </c>
      <c r="E38" s="79">
        <v>10</v>
      </c>
      <c r="F38" s="2">
        <v>20</v>
      </c>
      <c r="G38" s="2">
        <v>1</v>
      </c>
      <c r="H38" s="2">
        <f t="shared" si="13"/>
        <v>20</v>
      </c>
      <c r="I38" s="2">
        <v>103.856254557314</v>
      </c>
      <c r="J38" s="23" t="s">
        <v>103</v>
      </c>
      <c r="K38" s="23" t="s">
        <v>312</v>
      </c>
      <c r="L38" s="23">
        <v>3.61</v>
      </c>
      <c r="M38" s="32">
        <v>1283.5862529999999</v>
      </c>
      <c r="N38" s="32">
        <v>1387.365986</v>
      </c>
      <c r="O38" s="32">
        <f t="shared" si="20"/>
        <v>103.77973300000008</v>
      </c>
      <c r="P38" s="32">
        <f t="shared" si="21"/>
        <v>103.83729554099054</v>
      </c>
      <c r="Q38" s="32">
        <v>103.75876887481726</v>
      </c>
      <c r="R38" s="32">
        <v>103.91956704497601</v>
      </c>
      <c r="S38" s="60">
        <v>0.50176587506960102</v>
      </c>
      <c r="T38" s="40">
        <v>1283.4684709999999</v>
      </c>
      <c r="U38" s="41">
        <v>1283.9691949999999</v>
      </c>
      <c r="V38" s="41">
        <v>1386.992923</v>
      </c>
      <c r="W38" s="41">
        <v>1387.805159</v>
      </c>
      <c r="X38" s="41">
        <f t="shared" si="14"/>
        <v>103.52445200000011</v>
      </c>
      <c r="Y38" s="41">
        <f t="shared" si="15"/>
        <v>103.8359640000001</v>
      </c>
      <c r="Z38" s="41">
        <f t="shared" si="18"/>
        <v>103.58187294664839</v>
      </c>
      <c r="AA38" s="41">
        <f t="shared" si="19"/>
        <v>103.89355773011728</v>
      </c>
      <c r="AB38" s="41"/>
      <c r="AC38" s="58" t="s">
        <v>24</v>
      </c>
      <c r="AD38" s="57">
        <v>1116.6298529999999</v>
      </c>
      <c r="AE38" s="57">
        <v>1446.9242859999999</v>
      </c>
      <c r="AF38" s="57">
        <f t="shared" si="16"/>
        <v>330.29443300000003</v>
      </c>
      <c r="AG38" s="57">
        <v>1115.9919271556801</v>
      </c>
      <c r="AH38" s="57">
        <v>1446.4695615023099</v>
      </c>
      <c r="AI38" s="57">
        <f t="shared" si="17"/>
        <v>330.47763434662988</v>
      </c>
      <c r="AJ38" s="59" t="s">
        <v>65</v>
      </c>
    </row>
    <row r="39" spans="1:36" x14ac:dyDescent="0.2">
      <c r="A39" s="3">
        <v>44586</v>
      </c>
      <c r="B39" s="6">
        <v>0.93350694444444438</v>
      </c>
      <c r="C39" s="2">
        <v>24</v>
      </c>
      <c r="D39" s="2">
        <v>1800</v>
      </c>
      <c r="E39" s="79">
        <v>5</v>
      </c>
      <c r="F39" s="2">
        <v>20</v>
      </c>
      <c r="G39" s="2">
        <v>1</v>
      </c>
      <c r="H39" s="2">
        <f t="shared" si="13"/>
        <v>20</v>
      </c>
      <c r="I39" s="2">
        <v>103.820215560146</v>
      </c>
      <c r="J39" s="23" t="s">
        <v>103</v>
      </c>
      <c r="K39" s="23" t="s">
        <v>312</v>
      </c>
      <c r="L39" s="23">
        <v>3.61</v>
      </c>
      <c r="M39" s="32">
        <v>1283.59547</v>
      </c>
      <c r="N39" s="32">
        <v>1387.339346</v>
      </c>
      <c r="O39" s="32">
        <f t="shared" si="20"/>
        <v>103.743876</v>
      </c>
      <c r="P39" s="32">
        <f t="shared" si="21"/>
        <v>103.80141865252118</v>
      </c>
      <c r="Q39" s="32">
        <v>103.75876887481726</v>
      </c>
      <c r="R39" s="32">
        <v>103.91956704497601</v>
      </c>
      <c r="S39" s="60">
        <v>0.50176587506960102</v>
      </c>
      <c r="T39" s="40">
        <v>1282.7531959999999</v>
      </c>
      <c r="U39" s="41">
        <v>1283.7063860000001</v>
      </c>
      <c r="V39" s="41">
        <v>1386.4847219999999</v>
      </c>
      <c r="W39" s="41">
        <v>1387.5519589999999</v>
      </c>
      <c r="X39" s="41">
        <f t="shared" si="14"/>
        <v>103.73152600000003</v>
      </c>
      <c r="Y39" s="41">
        <f t="shared" si="15"/>
        <v>103.84557299999983</v>
      </c>
      <c r="Z39" s="41">
        <f t="shared" si="18"/>
        <v>103.78906180246136</v>
      </c>
      <c r="AA39" s="41">
        <f t="shared" si="19"/>
        <v>103.90317205985183</v>
      </c>
      <c r="AB39" s="41"/>
      <c r="AC39" s="58" t="s">
        <v>18</v>
      </c>
      <c r="AD39" s="57">
        <v>1116.6298529999999</v>
      </c>
      <c r="AE39" s="57">
        <v>1446.9242859999999</v>
      </c>
      <c r="AF39" s="57">
        <f t="shared" si="16"/>
        <v>330.29443300000003</v>
      </c>
      <c r="AG39" s="57">
        <v>1115.9919271556801</v>
      </c>
      <c r="AH39" s="57">
        <v>1446.4695615023099</v>
      </c>
      <c r="AI39" s="57">
        <f t="shared" si="17"/>
        <v>330.47763434662988</v>
      </c>
      <c r="AJ39" s="59" t="s">
        <v>65</v>
      </c>
    </row>
    <row r="40" spans="1:36" x14ac:dyDescent="0.2">
      <c r="A40" s="3">
        <v>44586</v>
      </c>
      <c r="B40" s="6">
        <v>0.93428240740740742</v>
      </c>
      <c r="C40" s="2">
        <v>24</v>
      </c>
      <c r="D40" s="2">
        <v>1800</v>
      </c>
      <c r="E40" s="79">
        <v>5</v>
      </c>
      <c r="F40" s="2">
        <v>30</v>
      </c>
      <c r="G40" s="2">
        <v>1</v>
      </c>
      <c r="H40" s="2">
        <f t="shared" si="13"/>
        <v>30</v>
      </c>
      <c r="I40" s="2">
        <v>103.88727153451801</v>
      </c>
      <c r="J40" s="23" t="s">
        <v>103</v>
      </c>
      <c r="K40" s="23" t="s">
        <v>312</v>
      </c>
      <c r="L40" s="23">
        <v>3.61</v>
      </c>
      <c r="M40" s="32">
        <v>1283.493882</v>
      </c>
      <c r="N40" s="32">
        <v>1387.3048209999999</v>
      </c>
      <c r="O40" s="32">
        <f t="shared" si="20"/>
        <v>103.81093899999996</v>
      </c>
      <c r="P40" s="32">
        <f t="shared" si="21"/>
        <v>103.87299807482336</v>
      </c>
      <c r="Q40" s="32">
        <v>103.75876887481726</v>
      </c>
      <c r="R40" s="32">
        <v>103.91956704497601</v>
      </c>
      <c r="S40" s="60">
        <v>0.50176587506960102</v>
      </c>
      <c r="T40" s="40">
        <v>1282.8018320000001</v>
      </c>
      <c r="U40" s="41">
        <v>1284.2944190000001</v>
      </c>
      <c r="V40" s="41">
        <v>1387.0526500000001</v>
      </c>
      <c r="W40" s="41">
        <v>1387.3245549999999</v>
      </c>
      <c r="X40" s="41">
        <f t="shared" si="14"/>
        <v>104.25081799999998</v>
      </c>
      <c r="Y40" s="41">
        <f t="shared" si="15"/>
        <v>103.03013599999986</v>
      </c>
      <c r="Z40" s="41">
        <f t="shared" si="18"/>
        <v>104.31314003828403</v>
      </c>
      <c r="AA40" s="41">
        <f t="shared" si="19"/>
        <v>103.09172830405453</v>
      </c>
      <c r="AB40" s="41"/>
      <c r="AC40" s="58" t="s">
        <v>10</v>
      </c>
      <c r="AD40" s="57">
        <v>1116.6363940000001</v>
      </c>
      <c r="AE40" s="57">
        <v>1446.9165840000001</v>
      </c>
      <c r="AF40" s="57">
        <f t="shared" si="16"/>
        <v>330.28018999999995</v>
      </c>
      <c r="AG40" s="57">
        <v>1115.9919271556801</v>
      </c>
      <c r="AH40" s="57">
        <v>1446.4695615023099</v>
      </c>
      <c r="AI40" s="57">
        <f t="shared" si="17"/>
        <v>330.47763434662988</v>
      </c>
      <c r="AJ40" s="59" t="s">
        <v>66</v>
      </c>
    </row>
    <row r="41" spans="1:36" x14ac:dyDescent="0.2">
      <c r="A41" s="3">
        <v>44586</v>
      </c>
      <c r="B41" s="6">
        <v>0.93612268518518515</v>
      </c>
      <c r="C41" s="2">
        <v>24</v>
      </c>
      <c r="D41" s="2">
        <v>1800</v>
      </c>
      <c r="E41" s="79">
        <v>5</v>
      </c>
      <c r="F41" s="2">
        <v>30</v>
      </c>
      <c r="G41" s="2">
        <v>3</v>
      </c>
      <c r="H41" s="2">
        <f t="shared" si="13"/>
        <v>90</v>
      </c>
      <c r="I41" s="2">
        <v>103.805792087047</v>
      </c>
      <c r="J41" s="23" t="s">
        <v>103</v>
      </c>
      <c r="K41" s="23" t="s">
        <v>312</v>
      </c>
      <c r="L41" s="23">
        <v>3.61</v>
      </c>
      <c r="M41" s="32">
        <v>1283.619727</v>
      </c>
      <c r="N41" s="32">
        <v>1387.3493800000001</v>
      </c>
      <c r="O41" s="32">
        <f t="shared" si="20"/>
        <v>103.7296530000001</v>
      </c>
      <c r="P41" s="32">
        <f t="shared" si="21"/>
        <v>103.79083857280564</v>
      </c>
      <c r="Q41" s="32">
        <v>103.75876887481726</v>
      </c>
      <c r="R41" s="32">
        <v>103.91956704497601</v>
      </c>
      <c r="S41" s="60">
        <v>0.50176587506960102</v>
      </c>
      <c r="T41" s="40">
        <v>1282.6940030000001</v>
      </c>
      <c r="U41" s="41">
        <v>1283.981886</v>
      </c>
      <c r="V41" s="41">
        <v>1387.011718</v>
      </c>
      <c r="W41" s="41">
        <v>1387.418821</v>
      </c>
      <c r="X41" s="41">
        <f t="shared" si="14"/>
        <v>104.31771499999991</v>
      </c>
      <c r="Y41" s="41">
        <f t="shared" si="15"/>
        <v>103.43693499999995</v>
      </c>
      <c r="Z41" s="41">
        <f t="shared" si="18"/>
        <v>104.37924744478732</v>
      </c>
      <c r="AA41" s="41">
        <f t="shared" si="19"/>
        <v>103.49794791129567</v>
      </c>
      <c r="AB41" s="41"/>
      <c r="AC41" s="58" t="s">
        <v>11</v>
      </c>
      <c r="AD41" s="57">
        <v>1116.612525</v>
      </c>
      <c r="AE41" s="57">
        <v>1446.89534</v>
      </c>
      <c r="AF41" s="57">
        <f t="shared" si="16"/>
        <v>330.28281500000003</v>
      </c>
      <c r="AG41" s="57">
        <v>1115.9919271556801</v>
      </c>
      <c r="AH41" s="57">
        <v>1446.4695615023099</v>
      </c>
      <c r="AI41" s="57">
        <f t="shared" si="17"/>
        <v>330.47763434662988</v>
      </c>
      <c r="AJ41" s="59" t="s">
        <v>67</v>
      </c>
    </row>
    <row r="42" spans="1:36" x14ac:dyDescent="0.2">
      <c r="A42" s="3">
        <v>44586</v>
      </c>
      <c r="B42" s="6">
        <v>0.93862268518518521</v>
      </c>
      <c r="C42" s="2">
        <v>24</v>
      </c>
      <c r="D42" s="2">
        <v>1800</v>
      </c>
      <c r="E42" s="79">
        <v>5</v>
      </c>
      <c r="F42" s="2">
        <v>30</v>
      </c>
      <c r="G42" s="2">
        <v>5</v>
      </c>
      <c r="H42" s="2">
        <f t="shared" si="13"/>
        <v>150</v>
      </c>
      <c r="I42" s="2">
        <v>103.836687227014</v>
      </c>
      <c r="J42" s="23" t="s">
        <v>103</v>
      </c>
      <c r="K42" s="23" t="s">
        <v>312</v>
      </c>
      <c r="L42" s="23">
        <v>3.61</v>
      </c>
      <c r="M42" s="32">
        <v>1283.570929</v>
      </c>
      <c r="N42" s="32">
        <v>1387.3316359999999</v>
      </c>
      <c r="O42" s="32">
        <f t="shared" si="20"/>
        <v>103.76070699999991</v>
      </c>
      <c r="P42" s="32">
        <f t="shared" si="21"/>
        <v>103.83901173562147</v>
      </c>
      <c r="Q42" s="32">
        <v>103.75876887481726</v>
      </c>
      <c r="R42" s="32">
        <v>103.91956704497601</v>
      </c>
      <c r="S42" s="60">
        <v>0.50176587506960102</v>
      </c>
      <c r="T42" s="40">
        <v>1283.4637290000001</v>
      </c>
      <c r="U42" s="41">
        <v>1284.3511559999999</v>
      </c>
      <c r="V42" s="41">
        <v>1387.1885649999999</v>
      </c>
      <c r="W42" s="41">
        <v>1387.9752880000001</v>
      </c>
      <c r="X42" s="41">
        <f t="shared" si="14"/>
        <v>103.72483599999987</v>
      </c>
      <c r="Y42" s="41">
        <f t="shared" si="15"/>
        <v>103.62413200000015</v>
      </c>
      <c r="Z42" s="41">
        <f t="shared" si="18"/>
        <v>103.80311366497732</v>
      </c>
      <c r="AA42" s="41">
        <f t="shared" si="19"/>
        <v>103.70233366703653</v>
      </c>
      <c r="AB42" s="41"/>
      <c r="AC42" s="58" t="s">
        <v>12</v>
      </c>
      <c r="AD42" s="57">
        <v>1116.6728929999999</v>
      </c>
      <c r="AE42" s="57">
        <v>1446.9013150000001</v>
      </c>
      <c r="AF42" s="57">
        <f t="shared" si="16"/>
        <v>330.22842200000014</v>
      </c>
      <c r="AG42" s="57">
        <v>1115.9919271556801</v>
      </c>
      <c r="AH42" s="57">
        <v>1446.4695615023099</v>
      </c>
      <c r="AI42" s="57">
        <f t="shared" si="17"/>
        <v>330.47763434662988</v>
      </c>
      <c r="AJ42" s="59" t="s">
        <v>68</v>
      </c>
    </row>
    <row r="43" spans="1:36" x14ac:dyDescent="0.2">
      <c r="A43" s="3">
        <v>44586</v>
      </c>
      <c r="B43" s="6">
        <v>0.94173611111111111</v>
      </c>
      <c r="C43" s="2">
        <v>24</v>
      </c>
      <c r="D43" s="2">
        <v>1800</v>
      </c>
      <c r="E43" s="79">
        <v>5</v>
      </c>
      <c r="F43" s="2">
        <v>45</v>
      </c>
      <c r="G43" s="2">
        <v>1</v>
      </c>
      <c r="H43" s="2">
        <f t="shared" si="13"/>
        <v>45</v>
      </c>
      <c r="I43" s="2">
        <v>103.84805245690799</v>
      </c>
      <c r="J43" s="23" t="s">
        <v>103</v>
      </c>
      <c r="K43" s="23" t="s">
        <v>312</v>
      </c>
      <c r="L43" s="23">
        <v>3.61</v>
      </c>
      <c r="M43" s="32">
        <v>1283.516918</v>
      </c>
      <c r="N43" s="32">
        <v>1387.2892079999999</v>
      </c>
      <c r="O43" s="32">
        <f t="shared" si="20"/>
        <v>103.77228999999988</v>
      </c>
      <c r="P43" s="32">
        <f t="shared" si="21"/>
        <v>103.83489186177873</v>
      </c>
      <c r="Q43" s="32">
        <v>103.75876887481726</v>
      </c>
      <c r="R43" s="32">
        <v>103.91956704497601</v>
      </c>
      <c r="S43" s="60">
        <v>0.50176587506960102</v>
      </c>
      <c r="T43" s="40">
        <v>1283.152558</v>
      </c>
      <c r="U43" s="41">
        <v>1283.5459069999999</v>
      </c>
      <c r="V43" s="41">
        <v>1387.2226290000001</v>
      </c>
      <c r="W43" s="41">
        <v>1387.3191119999999</v>
      </c>
      <c r="X43" s="41">
        <f t="shared" si="14"/>
        <v>104.0700710000001</v>
      </c>
      <c r="Y43" s="41">
        <f t="shared" si="15"/>
        <v>103.77320499999996</v>
      </c>
      <c r="Z43" s="41">
        <f t="shared" si="18"/>
        <v>104.13285250169054</v>
      </c>
      <c r="AA43" s="41">
        <f t="shared" si="19"/>
        <v>103.83580741376338</v>
      </c>
      <c r="AB43" s="41"/>
      <c r="AC43" s="58" t="s">
        <v>13</v>
      </c>
      <c r="AD43" s="57">
        <v>1116.6200349999999</v>
      </c>
      <c r="AE43" s="57">
        <v>1446.8984250000001</v>
      </c>
      <c r="AF43" s="57">
        <f t="shared" si="16"/>
        <v>330.27839000000017</v>
      </c>
      <c r="AG43" s="57">
        <v>1115.9919271556801</v>
      </c>
      <c r="AH43" s="57">
        <v>1446.4695615023099</v>
      </c>
      <c r="AI43" s="57">
        <f t="shared" si="17"/>
        <v>330.47763434662988</v>
      </c>
      <c r="AJ43" s="59" t="s">
        <v>69</v>
      </c>
    </row>
    <row r="44" spans="1:36" x14ac:dyDescent="0.2">
      <c r="A44" s="3">
        <v>44586</v>
      </c>
      <c r="B44" s="6">
        <v>0.9437268518518519</v>
      </c>
      <c r="C44" s="2">
        <v>24</v>
      </c>
      <c r="D44" s="2">
        <v>1800</v>
      </c>
      <c r="E44" s="79">
        <v>5</v>
      </c>
      <c r="F44" s="2">
        <v>90</v>
      </c>
      <c r="G44" s="2">
        <v>1</v>
      </c>
      <c r="H44" s="2">
        <f t="shared" si="13"/>
        <v>90</v>
      </c>
      <c r="I44" s="2">
        <v>103.83304696921201</v>
      </c>
      <c r="J44" s="23" t="s">
        <v>103</v>
      </c>
      <c r="K44" s="23" t="s">
        <v>312</v>
      </c>
      <c r="L44" s="23">
        <v>3.61</v>
      </c>
      <c r="M44" s="32">
        <v>1283.558851</v>
      </c>
      <c r="N44" s="32">
        <v>1387.3162910000001</v>
      </c>
      <c r="O44" s="32">
        <f t="shared" si="20"/>
        <v>103.75744000000009</v>
      </c>
      <c r="P44" s="32">
        <f t="shared" si="21"/>
        <v>103.83768394944761</v>
      </c>
      <c r="Q44" s="32">
        <v>103.75876887481726</v>
      </c>
      <c r="R44" s="32">
        <v>103.91956704497601</v>
      </c>
      <c r="S44" s="60">
        <v>0.50176587506960102</v>
      </c>
      <c r="T44" s="40">
        <v>1283.2840289999999</v>
      </c>
      <c r="U44" s="41">
        <v>1284.23254</v>
      </c>
      <c r="V44" s="41">
        <v>1386.6619459999999</v>
      </c>
      <c r="W44" s="41">
        <v>1387.5305980000001</v>
      </c>
      <c r="X44" s="41">
        <f t="shared" si="14"/>
        <v>103.37791700000002</v>
      </c>
      <c r="Y44" s="41">
        <f t="shared" si="15"/>
        <v>103.29805800000008</v>
      </c>
      <c r="Z44" s="41">
        <f t="shared" si="18"/>
        <v>103.45786743387482</v>
      </c>
      <c r="AA44" s="41">
        <f t="shared" si="19"/>
        <v>103.37794667250569</v>
      </c>
      <c r="AB44" s="41"/>
      <c r="AC44" s="58" t="s">
        <v>14</v>
      </c>
      <c r="AD44" s="57">
        <v>1116.640899</v>
      </c>
      <c r="AE44" s="57">
        <v>1446.8631459999999</v>
      </c>
      <c r="AF44" s="57">
        <f t="shared" si="16"/>
        <v>330.22224699999992</v>
      </c>
      <c r="AG44" s="57">
        <v>1115.9919271556801</v>
      </c>
      <c r="AH44" s="57">
        <v>1446.4695615023099</v>
      </c>
      <c r="AI44" s="57">
        <f t="shared" si="17"/>
        <v>330.47763434662988</v>
      </c>
      <c r="AJ44" s="59" t="s">
        <v>70</v>
      </c>
    </row>
    <row r="45" spans="1:36" x14ac:dyDescent="0.2">
      <c r="A45" s="3">
        <v>44586</v>
      </c>
      <c r="B45" s="6">
        <v>0.9483449074074074</v>
      </c>
      <c r="C45" s="2">
        <v>24</v>
      </c>
      <c r="D45" s="2">
        <v>1800</v>
      </c>
      <c r="E45" s="79">
        <v>5</v>
      </c>
      <c r="F45" s="2">
        <v>200</v>
      </c>
      <c r="G45" s="2">
        <v>1</v>
      </c>
      <c r="H45" s="2">
        <f t="shared" si="13"/>
        <v>200</v>
      </c>
      <c r="I45" s="2">
        <v>103.765580759222</v>
      </c>
      <c r="J45" s="23" t="s">
        <v>103</v>
      </c>
      <c r="K45" s="23" t="s">
        <v>312</v>
      </c>
      <c r="L45" s="23">
        <v>3.61</v>
      </c>
      <c r="M45" s="32">
        <v>1283.7080040000001</v>
      </c>
      <c r="N45" s="32">
        <v>1387.3983619999999</v>
      </c>
      <c r="O45" s="32">
        <f t="shared" si="20"/>
        <v>103.69035799999983</v>
      </c>
      <c r="P45" s="32">
        <f t="shared" si="21"/>
        <v>103.76547652469677</v>
      </c>
      <c r="Q45" s="32">
        <v>103.75876887481726</v>
      </c>
      <c r="R45" s="32">
        <v>103.91956704497601</v>
      </c>
      <c r="S45" s="60">
        <v>0.50176587506960102</v>
      </c>
      <c r="T45" s="40">
        <v>1283.4157090000001</v>
      </c>
      <c r="U45" s="41">
        <v>1284.347906</v>
      </c>
      <c r="V45" s="41">
        <v>1387.2315819999999</v>
      </c>
      <c r="W45" s="41">
        <v>1387.6317449999999</v>
      </c>
      <c r="X45" s="41">
        <f t="shared" si="14"/>
        <v>103.81587299999978</v>
      </c>
      <c r="Y45" s="41">
        <f t="shared" si="15"/>
        <v>103.28383899999994</v>
      </c>
      <c r="Z45" s="41">
        <f t="shared" si="18"/>
        <v>103.89108245409275</v>
      </c>
      <c r="AA45" s="41">
        <f t="shared" si="19"/>
        <v>103.35866302183152</v>
      </c>
      <c r="AB45" s="41"/>
      <c r="AC45" s="58" t="s">
        <v>15</v>
      </c>
      <c r="AD45" s="57">
        <v>1116.6309309999999</v>
      </c>
      <c r="AE45" s="57">
        <v>1446.869324</v>
      </c>
      <c r="AF45" s="57">
        <f t="shared" si="16"/>
        <v>330.23839300000009</v>
      </c>
      <c r="AG45" s="57">
        <v>1115.9919271556801</v>
      </c>
      <c r="AH45" s="57">
        <v>1446.4695615023099</v>
      </c>
      <c r="AI45" s="57">
        <f t="shared" si="17"/>
        <v>330.47763434662988</v>
      </c>
      <c r="AJ45" s="59" t="s">
        <v>57</v>
      </c>
    </row>
    <row r="46" spans="1:36" x14ac:dyDescent="0.2">
      <c r="A46" s="3">
        <v>44586</v>
      </c>
      <c r="B46" s="6">
        <v>0.95759259259259266</v>
      </c>
      <c r="C46" s="2">
        <v>24</v>
      </c>
      <c r="D46" s="2">
        <v>1800</v>
      </c>
      <c r="E46" s="79">
        <v>0.5</v>
      </c>
      <c r="F46" s="2">
        <v>30</v>
      </c>
      <c r="G46" s="2">
        <v>1</v>
      </c>
      <c r="H46" s="2">
        <f t="shared" si="13"/>
        <v>30</v>
      </c>
      <c r="I46" s="2">
        <v>103.929446476659</v>
      </c>
      <c r="J46" s="23" t="s">
        <v>102</v>
      </c>
      <c r="K46" s="23" t="s">
        <v>264</v>
      </c>
      <c r="L46" s="23">
        <v>4.26</v>
      </c>
      <c r="M46" s="32">
        <v>1283.738198</v>
      </c>
      <c r="N46" s="32">
        <v>1387.592975</v>
      </c>
      <c r="O46" s="32">
        <f t="shared" si="20"/>
        <v>103.85477700000001</v>
      </c>
      <c r="P46" s="32">
        <f t="shared" si="21"/>
        <v>103.93723904156033</v>
      </c>
      <c r="Q46" s="32">
        <v>104.16372181521473</v>
      </c>
      <c r="R46" s="32">
        <v>104.19</v>
      </c>
      <c r="S46" s="60">
        <v>0.63090454099592497</v>
      </c>
      <c r="T46" s="40">
        <v>1282.4348359999999</v>
      </c>
      <c r="U46" s="41">
        <v>1284.406708</v>
      </c>
      <c r="V46" s="41">
        <v>1386.626892</v>
      </c>
      <c r="W46" s="41">
        <v>1387.9384729999999</v>
      </c>
      <c r="X46" s="41">
        <f t="shared" si="14"/>
        <v>104.19205600000009</v>
      </c>
      <c r="Y46" s="41">
        <f t="shared" si="15"/>
        <v>103.53176499999995</v>
      </c>
      <c r="Z46" s="41">
        <f t="shared" si="18"/>
        <v>104.2747858454662</v>
      </c>
      <c r="AA46" s="41">
        <f t="shared" si="19"/>
        <v>103.61397056583775</v>
      </c>
      <c r="AB46" s="41"/>
      <c r="AC46" s="58" t="s">
        <v>4</v>
      </c>
      <c r="AD46" s="57">
        <v>1116.655591</v>
      </c>
      <c r="AE46" s="57">
        <v>1446.87103</v>
      </c>
      <c r="AF46" s="57">
        <f t="shared" si="16"/>
        <v>330.21543900000006</v>
      </c>
      <c r="AG46" s="57">
        <v>1115.9919271556801</v>
      </c>
      <c r="AH46" s="57">
        <v>1446.4695615023099</v>
      </c>
      <c r="AI46" s="57">
        <f t="shared" si="17"/>
        <v>330.47763434662988</v>
      </c>
      <c r="AJ46" s="59" t="s">
        <v>58</v>
      </c>
    </row>
    <row r="47" spans="1:36" x14ac:dyDescent="0.2">
      <c r="A47" s="3">
        <v>44586</v>
      </c>
      <c r="B47" s="6">
        <v>0.96034722222222213</v>
      </c>
      <c r="C47" s="2">
        <v>24</v>
      </c>
      <c r="D47" s="2">
        <v>1800</v>
      </c>
      <c r="E47" s="79">
        <v>0.5</v>
      </c>
      <c r="F47" s="2">
        <v>45</v>
      </c>
      <c r="G47" s="2">
        <v>5</v>
      </c>
      <c r="H47" s="2">
        <f t="shared" si="13"/>
        <v>225</v>
      </c>
      <c r="I47" s="2">
        <v>103.307993989176</v>
      </c>
      <c r="J47" s="23" t="s">
        <v>102</v>
      </c>
      <c r="K47" s="23" t="s">
        <v>264</v>
      </c>
      <c r="L47" s="23">
        <v>4.26</v>
      </c>
      <c r="M47" s="32">
        <v>1284.3357000000001</v>
      </c>
      <c r="N47" s="32">
        <v>1387.5696700000001</v>
      </c>
      <c r="O47" s="32">
        <f t="shared" si="20"/>
        <v>103.23397</v>
      </c>
      <c r="P47" s="32">
        <f t="shared" si="21"/>
        <v>103.3109912419464</v>
      </c>
      <c r="Q47" s="32">
        <v>104.16372181521473</v>
      </c>
      <c r="R47" s="32">
        <v>104.19</v>
      </c>
      <c r="S47" s="60">
        <v>0.63090454099592497</v>
      </c>
      <c r="T47" s="40">
        <v>1282.6325360000001</v>
      </c>
      <c r="U47" s="41">
        <v>1284.750753</v>
      </c>
      <c r="V47" s="41">
        <v>1386.8103160000001</v>
      </c>
      <c r="W47" s="41">
        <v>1388.0026769999999</v>
      </c>
      <c r="X47" s="41">
        <f t="shared" si="14"/>
        <v>104.17777999999998</v>
      </c>
      <c r="Y47" s="41">
        <f t="shared" si="15"/>
        <v>103.25192399999992</v>
      </c>
      <c r="Z47" s="41">
        <f t="shared" si="18"/>
        <v>104.25550540374856</v>
      </c>
      <c r="AA47" s="41">
        <f t="shared" si="19"/>
        <v>103.32895863714343</v>
      </c>
      <c r="AB47" s="41"/>
      <c r="AC47" s="58" t="s">
        <v>6</v>
      </c>
      <c r="AD47" s="57">
        <v>1116.6298690000001</v>
      </c>
      <c r="AE47" s="57">
        <v>1446.8611229999999</v>
      </c>
      <c r="AF47" s="57">
        <f t="shared" si="16"/>
        <v>330.23125399999981</v>
      </c>
      <c r="AG47" s="57">
        <v>1115.9919271556801</v>
      </c>
      <c r="AH47" s="57">
        <v>1446.4695615023099</v>
      </c>
      <c r="AI47" s="57">
        <f t="shared" si="17"/>
        <v>330.47763434662988</v>
      </c>
      <c r="AJ47" s="59" t="s">
        <v>59</v>
      </c>
    </row>
    <row r="48" spans="1:36" x14ac:dyDescent="0.2">
      <c r="A48" s="3">
        <v>44586</v>
      </c>
      <c r="B48" s="6">
        <v>0.96537037037037043</v>
      </c>
      <c r="C48" s="2">
        <v>24</v>
      </c>
      <c r="D48" s="2">
        <v>1800</v>
      </c>
      <c r="E48" s="79">
        <v>1</v>
      </c>
      <c r="F48" s="2">
        <v>45</v>
      </c>
      <c r="G48" s="2">
        <v>5</v>
      </c>
      <c r="H48" s="2">
        <f t="shared" si="13"/>
        <v>225</v>
      </c>
      <c r="I48" s="2">
        <v>104.23519422703301</v>
      </c>
      <c r="J48" s="23" t="s">
        <v>102</v>
      </c>
      <c r="K48" s="23" t="s">
        <v>264</v>
      </c>
      <c r="L48" s="23">
        <v>4.26</v>
      </c>
      <c r="M48" s="32">
        <v>1282.8262480000001</v>
      </c>
      <c r="N48" s="32">
        <v>1386.98712</v>
      </c>
      <c r="O48" s="32">
        <f t="shared" si="20"/>
        <v>104.16087199999993</v>
      </c>
      <c r="P48" s="32">
        <f t="shared" si="21"/>
        <v>104.23764194107927</v>
      </c>
      <c r="Q48" s="32">
        <v>104.16372181521473</v>
      </c>
      <c r="R48" s="32">
        <v>104.19</v>
      </c>
      <c r="S48" s="60">
        <v>0.63090454099592497</v>
      </c>
      <c r="T48" s="40">
        <v>1282.4092680000001</v>
      </c>
      <c r="U48" s="41">
        <v>1284.657367</v>
      </c>
      <c r="V48" s="41">
        <v>1386.7403179999999</v>
      </c>
      <c r="W48" s="41">
        <v>1387.9569200000001</v>
      </c>
      <c r="X48" s="41">
        <f t="shared" si="14"/>
        <v>104.33104999999978</v>
      </c>
      <c r="Y48" s="41">
        <f t="shared" si="15"/>
        <v>103.29955300000006</v>
      </c>
      <c r="Z48" s="41">
        <f t="shared" si="18"/>
        <v>104.40794536778478</v>
      </c>
      <c r="AA48" s="41">
        <f t="shared" si="19"/>
        <v>103.37568812103989</v>
      </c>
      <c r="AB48" s="41"/>
      <c r="AC48" s="58" t="s">
        <v>7</v>
      </c>
      <c r="AD48" s="57">
        <v>1116.6367419999999</v>
      </c>
      <c r="AE48" s="57">
        <v>1446.870983</v>
      </c>
      <c r="AF48" s="57">
        <f t="shared" si="16"/>
        <v>330.23424100000011</v>
      </c>
      <c r="AG48" s="57">
        <v>1115.9919271556801</v>
      </c>
      <c r="AH48" s="57">
        <v>1446.4695615023099</v>
      </c>
      <c r="AI48" s="57">
        <f t="shared" si="17"/>
        <v>330.47763434662988</v>
      </c>
      <c r="AJ48" s="59" t="s">
        <v>60</v>
      </c>
    </row>
    <row r="49" spans="1:36" x14ac:dyDescent="0.2">
      <c r="A49" s="3">
        <v>44586</v>
      </c>
      <c r="B49" s="6">
        <v>0.97190972222222216</v>
      </c>
      <c r="C49" s="2">
        <v>24</v>
      </c>
      <c r="D49" s="2">
        <v>1800</v>
      </c>
      <c r="E49" s="79">
        <v>0.5</v>
      </c>
      <c r="F49" s="2">
        <v>45</v>
      </c>
      <c r="G49" s="2">
        <v>1</v>
      </c>
      <c r="H49" s="2">
        <f t="shared" si="13"/>
        <v>45</v>
      </c>
      <c r="I49" s="2">
        <v>103.983640358656</v>
      </c>
      <c r="J49" s="23" t="s">
        <v>102</v>
      </c>
      <c r="K49" s="23" t="s">
        <v>264</v>
      </c>
      <c r="L49" s="23">
        <v>4.26</v>
      </c>
      <c r="M49" s="32">
        <v>1283.643002</v>
      </c>
      <c r="N49" s="32">
        <v>1387.5529750000001</v>
      </c>
      <c r="O49" s="32">
        <f t="shared" si="20"/>
        <v>103.90997300000004</v>
      </c>
      <c r="P49" s="32">
        <f t="shared" si="21"/>
        <v>103.96737484886647</v>
      </c>
      <c r="Q49" s="32">
        <v>104.16372181521473</v>
      </c>
      <c r="R49" s="32">
        <v>104.19</v>
      </c>
      <c r="S49" s="60">
        <v>0.63090454099592497</v>
      </c>
      <c r="T49" s="40">
        <v>1282.275877</v>
      </c>
      <c r="U49" s="41">
        <v>1284.8011879999999</v>
      </c>
      <c r="V49" s="41">
        <v>1386.306787</v>
      </c>
      <c r="W49" s="41">
        <v>1387.8625810000001</v>
      </c>
      <c r="X49" s="41">
        <f t="shared" si="14"/>
        <v>104.03090999999995</v>
      </c>
      <c r="Y49" s="41">
        <f t="shared" si="15"/>
        <v>103.06139300000018</v>
      </c>
      <c r="Z49" s="41">
        <f t="shared" si="18"/>
        <v>104.08837865676938</v>
      </c>
      <c r="AA49" s="41">
        <f t="shared" si="19"/>
        <v>103.11832607710674</v>
      </c>
      <c r="AB49" s="41"/>
      <c r="AC49" s="58" t="s">
        <v>5</v>
      </c>
      <c r="AD49" s="57">
        <v>1116.582617</v>
      </c>
      <c r="AE49" s="57">
        <v>1446.87779</v>
      </c>
      <c r="AF49" s="57">
        <f t="shared" si="16"/>
        <v>330.29517299999998</v>
      </c>
      <c r="AG49" s="57">
        <v>1115.9919271556801</v>
      </c>
      <c r="AH49" s="57">
        <v>1446.4695615023099</v>
      </c>
      <c r="AI49" s="57">
        <f t="shared" si="17"/>
        <v>330.47763434662988</v>
      </c>
      <c r="AJ49" s="59" t="s">
        <v>61</v>
      </c>
    </row>
    <row r="50" spans="1:36" x14ac:dyDescent="0.2">
      <c r="A50" s="3">
        <v>44586</v>
      </c>
      <c r="B50" s="6">
        <v>0.97699074074074066</v>
      </c>
      <c r="C50" s="2">
        <v>24</v>
      </c>
      <c r="D50" s="2">
        <v>1800</v>
      </c>
      <c r="E50" s="79">
        <v>2</v>
      </c>
      <c r="F50" s="2">
        <v>45</v>
      </c>
      <c r="G50" s="2">
        <v>5</v>
      </c>
      <c r="H50" s="2">
        <f t="shared" si="13"/>
        <v>225</v>
      </c>
      <c r="I50" s="2">
        <v>103.406510074811</v>
      </c>
      <c r="J50" s="23" t="s">
        <v>102</v>
      </c>
      <c r="K50" s="23" t="s">
        <v>264</v>
      </c>
      <c r="L50" s="23">
        <v>4.26</v>
      </c>
      <c r="M50" s="32">
        <v>1284.3440049999999</v>
      </c>
      <c r="N50" s="32">
        <v>1387.6776239999999</v>
      </c>
      <c r="O50" s="32">
        <f t="shared" si="20"/>
        <v>103.333619</v>
      </c>
      <c r="P50" s="32">
        <f t="shared" si="21"/>
        <v>103.41643139129103</v>
      </c>
      <c r="Q50" s="32">
        <v>104.16372181521473</v>
      </c>
      <c r="R50" s="32">
        <v>104.19</v>
      </c>
      <c r="S50" s="60">
        <v>0.63090454099592497</v>
      </c>
      <c r="T50" s="40">
        <v>1282.8770669999999</v>
      </c>
      <c r="U50" s="41">
        <v>1284.7675079999999</v>
      </c>
      <c r="V50" s="41">
        <v>1386.9789510000001</v>
      </c>
      <c r="W50" s="41">
        <v>1387.9947199999999</v>
      </c>
      <c r="X50" s="41">
        <f t="shared" si="14"/>
        <v>104.10188400000015</v>
      </c>
      <c r="Y50" s="41">
        <f t="shared" si="15"/>
        <v>103.22721200000001</v>
      </c>
      <c r="Z50" s="41">
        <f t="shared" si="18"/>
        <v>104.18531208502583</v>
      </c>
      <c r="AA50" s="41">
        <f t="shared" si="19"/>
        <v>103.30993911586756</v>
      </c>
      <c r="AB50" s="41"/>
      <c r="AC50" s="58" t="s">
        <v>8</v>
      </c>
      <c r="AD50" s="57">
        <v>1116.642971</v>
      </c>
      <c r="AE50" s="57">
        <v>1446.8559700000001</v>
      </c>
      <c r="AF50" s="57">
        <f t="shared" si="16"/>
        <v>330.21299900000008</v>
      </c>
      <c r="AG50" s="57">
        <v>1115.9919271556801</v>
      </c>
      <c r="AH50" s="57">
        <v>1446.4695615023099</v>
      </c>
      <c r="AI50" s="57">
        <f t="shared" si="17"/>
        <v>330.47763434662988</v>
      </c>
      <c r="AJ50" s="59" t="s">
        <v>62</v>
      </c>
    </row>
    <row r="51" spans="1:36" x14ac:dyDescent="0.2">
      <c r="A51" s="3">
        <v>44586</v>
      </c>
      <c r="B51" s="6">
        <v>0.98129629629629633</v>
      </c>
      <c r="C51" s="2">
        <v>24</v>
      </c>
      <c r="D51" s="2">
        <v>1800</v>
      </c>
      <c r="E51" s="79">
        <v>3</v>
      </c>
      <c r="F51" s="2">
        <v>45</v>
      </c>
      <c r="G51" s="2">
        <v>5</v>
      </c>
      <c r="H51" s="2">
        <f t="shared" si="13"/>
        <v>225</v>
      </c>
      <c r="I51" s="2">
        <v>103.826696656124</v>
      </c>
      <c r="J51" s="23" t="s">
        <v>102</v>
      </c>
      <c r="K51" s="23" t="s">
        <v>264</v>
      </c>
      <c r="L51" s="23">
        <v>4.26</v>
      </c>
      <c r="M51" s="32">
        <v>1283.6387580000001</v>
      </c>
      <c r="N51" s="32">
        <v>1387.39258</v>
      </c>
      <c r="O51" s="32">
        <f t="shared" si="20"/>
        <v>103.7538219999999</v>
      </c>
      <c r="P51" s="32">
        <f t="shared" si="21"/>
        <v>103.84630782513288</v>
      </c>
      <c r="Q51" s="32">
        <v>104.16372181521473</v>
      </c>
      <c r="R51" s="32">
        <v>104.19</v>
      </c>
      <c r="S51" s="60">
        <v>0.63090454099592497</v>
      </c>
      <c r="T51" s="40">
        <v>1282.3794700000001</v>
      </c>
      <c r="U51" s="41">
        <v>1284.4883</v>
      </c>
      <c r="V51" s="41">
        <v>1386.9457849999999</v>
      </c>
      <c r="W51" s="41">
        <v>1388.018896</v>
      </c>
      <c r="X51" s="41">
        <f t="shared" si="14"/>
        <v>104.5663149999998</v>
      </c>
      <c r="Y51" s="41">
        <f t="shared" si="15"/>
        <v>103.53059600000006</v>
      </c>
      <c r="Z51" s="41">
        <f t="shared" si="18"/>
        <v>104.65952507879469</v>
      </c>
      <c r="AA51" s="41">
        <f t="shared" si="19"/>
        <v>103.62288284219051</v>
      </c>
      <c r="AB51" s="41"/>
      <c r="AC51" s="58" t="s">
        <v>9</v>
      </c>
      <c r="AD51" s="57">
        <v>1116.6477359999999</v>
      </c>
      <c r="AE51" s="57">
        <v>1446.831046</v>
      </c>
      <c r="AF51" s="57">
        <f t="shared" si="16"/>
        <v>330.18331000000012</v>
      </c>
      <c r="AG51" s="57">
        <v>1115.9919271556801</v>
      </c>
      <c r="AH51" s="57">
        <v>1446.4695615023099</v>
      </c>
      <c r="AI51" s="57">
        <f t="shared" si="17"/>
        <v>330.47763434662988</v>
      </c>
      <c r="AJ51" s="59" t="s">
        <v>52</v>
      </c>
    </row>
    <row r="52" spans="1:36" x14ac:dyDescent="0.2">
      <c r="A52" s="3">
        <v>44586</v>
      </c>
      <c r="B52" s="6">
        <v>0.98707175925925927</v>
      </c>
      <c r="C52" s="2">
        <v>24</v>
      </c>
      <c r="D52" s="2">
        <v>1800</v>
      </c>
      <c r="E52" s="79">
        <v>5</v>
      </c>
      <c r="F52" s="2">
        <v>45</v>
      </c>
      <c r="G52" s="2">
        <v>5</v>
      </c>
      <c r="H52" s="2">
        <f t="shared" si="13"/>
        <v>225</v>
      </c>
      <c r="I52" s="2">
        <v>103.889257980474</v>
      </c>
      <c r="J52" s="23" t="s">
        <v>102</v>
      </c>
      <c r="K52" s="23" t="s">
        <v>264</v>
      </c>
      <c r="L52" s="23">
        <v>4.26</v>
      </c>
      <c r="M52" s="32">
        <v>1283.432503</v>
      </c>
      <c r="N52" s="32">
        <v>1387.249262</v>
      </c>
      <c r="O52" s="32">
        <f t="shared" si="20"/>
        <v>103.81675900000005</v>
      </c>
      <c r="P52" s="32">
        <f t="shared" si="21"/>
        <v>103.89047006343797</v>
      </c>
      <c r="Q52" s="32">
        <v>104.16372181521473</v>
      </c>
      <c r="R52" s="32">
        <v>104.19</v>
      </c>
      <c r="S52" s="60">
        <v>0.63090454099592497</v>
      </c>
      <c r="T52" s="40">
        <v>1282.6201590000001</v>
      </c>
      <c r="U52" s="41">
        <v>1284.488194</v>
      </c>
      <c r="V52" s="41">
        <v>1386.7834009999999</v>
      </c>
      <c r="W52" s="41">
        <v>1387.8436019999999</v>
      </c>
      <c r="X52" s="41">
        <f t="shared" si="14"/>
        <v>104.16324199999985</v>
      </c>
      <c r="Y52" s="41">
        <f t="shared" si="15"/>
        <v>103.3554079999999</v>
      </c>
      <c r="Z52" s="41">
        <f t="shared" si="18"/>
        <v>104.23719907025439</v>
      </c>
      <c r="AA52" s="41">
        <f t="shared" si="19"/>
        <v>103.42879149905269</v>
      </c>
      <c r="AB52" s="41"/>
      <c r="AC52" s="58" t="s">
        <v>0</v>
      </c>
      <c r="AD52" s="57">
        <v>1116.6188930000001</v>
      </c>
      <c r="AE52" s="57">
        <v>1446.8620510000001</v>
      </c>
      <c r="AF52" s="57">
        <f t="shared" si="16"/>
        <v>330.24315799999999</v>
      </c>
      <c r="AG52" s="57">
        <v>1115.9919271556801</v>
      </c>
      <c r="AH52" s="57">
        <v>1446.4695615023099</v>
      </c>
      <c r="AI52" s="57">
        <f t="shared" si="17"/>
        <v>330.47763434662988</v>
      </c>
      <c r="AJ52" s="59" t="s">
        <v>53</v>
      </c>
    </row>
    <row r="53" spans="1:36" x14ac:dyDescent="0.2">
      <c r="A53" s="3">
        <v>44586</v>
      </c>
      <c r="B53" s="6">
        <v>0.99114583333333339</v>
      </c>
      <c r="C53" s="2">
        <v>24</v>
      </c>
      <c r="D53" s="2">
        <v>1800</v>
      </c>
      <c r="E53" s="79">
        <v>8</v>
      </c>
      <c r="F53" s="2">
        <v>45</v>
      </c>
      <c r="G53" s="2">
        <v>5</v>
      </c>
      <c r="H53" s="2">
        <f t="shared" si="13"/>
        <v>225</v>
      </c>
      <c r="I53" s="2">
        <v>104.054785038711</v>
      </c>
      <c r="J53" s="23" t="s">
        <v>102</v>
      </c>
      <c r="K53" s="23" t="s">
        <v>264</v>
      </c>
      <c r="L53" s="23">
        <v>4.26</v>
      </c>
      <c r="M53" s="32">
        <v>1283.1127770000001</v>
      </c>
      <c r="N53" s="32">
        <v>1387.0952440000001</v>
      </c>
      <c r="O53" s="32">
        <f t="shared" si="20"/>
        <v>103.98246700000004</v>
      </c>
      <c r="P53" s="32">
        <f t="shared" si="21"/>
        <v>104.0647017361372</v>
      </c>
      <c r="Q53" s="32">
        <v>104.16372181521473</v>
      </c>
      <c r="R53" s="32">
        <v>104.19</v>
      </c>
      <c r="S53" s="60">
        <v>0.63090454099592497</v>
      </c>
      <c r="T53" s="40">
        <v>1282.77431</v>
      </c>
      <c r="U53" s="41">
        <v>1284.479673</v>
      </c>
      <c r="V53" s="41">
        <v>1386.898868</v>
      </c>
      <c r="W53" s="41">
        <v>1387.8519960000001</v>
      </c>
      <c r="X53" s="41">
        <f t="shared" si="14"/>
        <v>104.12455799999998</v>
      </c>
      <c r="Y53" s="41">
        <f t="shared" si="15"/>
        <v>103.37232300000005</v>
      </c>
      <c r="Z53" s="41">
        <f t="shared" si="18"/>
        <v>104.20690510908067</v>
      </c>
      <c r="AA53" s="41">
        <f t="shared" si="19"/>
        <v>103.45407520256887</v>
      </c>
      <c r="AB53" s="41"/>
      <c r="AC53" s="58" t="s">
        <v>1</v>
      </c>
      <c r="AD53" s="57">
        <v>1116.6344799999999</v>
      </c>
      <c r="AE53" s="57">
        <v>1446.850962</v>
      </c>
      <c r="AF53" s="57">
        <f t="shared" si="16"/>
        <v>330.21648200000004</v>
      </c>
      <c r="AG53" s="57">
        <v>1115.9919271556801</v>
      </c>
      <c r="AH53" s="57">
        <v>1446.4695615023099</v>
      </c>
      <c r="AI53" s="57">
        <f t="shared" si="17"/>
        <v>330.47763434662988</v>
      </c>
      <c r="AJ53" s="59" t="s">
        <v>54</v>
      </c>
    </row>
    <row r="54" spans="1:36" x14ac:dyDescent="0.2">
      <c r="A54" s="3">
        <v>44586</v>
      </c>
      <c r="B54" s="6">
        <v>0.99540509259259258</v>
      </c>
      <c r="C54" s="2">
        <v>24</v>
      </c>
      <c r="D54" s="2">
        <v>1800</v>
      </c>
      <c r="E54" s="79">
        <v>12</v>
      </c>
      <c r="F54" s="2">
        <v>45</v>
      </c>
      <c r="G54" s="2">
        <v>5</v>
      </c>
      <c r="H54" s="2">
        <f t="shared" si="13"/>
        <v>225</v>
      </c>
      <c r="I54" s="2">
        <v>104.103365725955</v>
      </c>
      <c r="J54" s="23" t="s">
        <v>102</v>
      </c>
      <c r="K54" s="23" t="s">
        <v>264</v>
      </c>
      <c r="L54" s="23">
        <v>4.26</v>
      </c>
      <c r="M54" s="32">
        <v>1282.991779</v>
      </c>
      <c r="N54" s="32">
        <v>1387.023103</v>
      </c>
      <c r="O54" s="32">
        <f t="shared" si="20"/>
        <v>104.03132400000004</v>
      </c>
      <c r="P54" s="32">
        <f t="shared" si="21"/>
        <v>104.0970943009563</v>
      </c>
      <c r="Q54" s="32">
        <v>104.16372181521473</v>
      </c>
      <c r="R54" s="32">
        <v>104.19</v>
      </c>
      <c r="S54" s="60">
        <v>0.63090454099592497</v>
      </c>
      <c r="T54" s="40">
        <v>1282.537476</v>
      </c>
      <c r="U54" s="41">
        <v>1283.310592</v>
      </c>
      <c r="V54" s="41">
        <v>1386.8577319999999</v>
      </c>
      <c r="W54" s="41">
        <v>1387.5763609999999</v>
      </c>
      <c r="X54" s="41">
        <f t="shared" si="14"/>
        <v>104.32025599999997</v>
      </c>
      <c r="Y54" s="41">
        <f t="shared" si="15"/>
        <v>104.26576899999986</v>
      </c>
      <c r="Z54" s="41">
        <f t="shared" si="18"/>
        <v>104.38620896848238</v>
      </c>
      <c r="AA54" s="41">
        <f t="shared" si="19"/>
        <v>104.33168752091157</v>
      </c>
      <c r="AB54" s="41"/>
      <c r="AC54" s="58" t="s">
        <v>2</v>
      </c>
      <c r="AD54" s="57">
        <v>1116.570925</v>
      </c>
      <c r="AE54" s="57">
        <v>1446.8397580000001</v>
      </c>
      <c r="AF54" s="57">
        <f t="shared" si="16"/>
        <v>330.26883300000009</v>
      </c>
      <c r="AG54" s="57">
        <v>1115.9919271556801</v>
      </c>
      <c r="AH54" s="57">
        <v>1446.4695615023099</v>
      </c>
      <c r="AI54" s="57">
        <f t="shared" si="17"/>
        <v>330.47763434662988</v>
      </c>
      <c r="AJ54" s="59" t="s">
        <v>55</v>
      </c>
    </row>
    <row r="55" spans="1:36" x14ac:dyDescent="0.2">
      <c r="A55" s="3">
        <v>44586</v>
      </c>
      <c r="B55" s="6">
        <v>0.99993055555555566</v>
      </c>
      <c r="C55" s="2">
        <v>24</v>
      </c>
      <c r="D55" s="2">
        <v>1800</v>
      </c>
      <c r="E55" s="79">
        <v>20</v>
      </c>
      <c r="F55" s="2">
        <v>45</v>
      </c>
      <c r="G55" s="2">
        <v>5</v>
      </c>
      <c r="H55" s="2">
        <f t="shared" si="13"/>
        <v>225</v>
      </c>
      <c r="I55" s="2">
        <v>104.089783911924</v>
      </c>
      <c r="J55" s="23" t="s">
        <v>102</v>
      </c>
      <c r="K55" s="23" t="s">
        <v>264</v>
      </c>
      <c r="L55" s="23">
        <v>4.26</v>
      </c>
      <c r="M55" s="32">
        <v>1282.9866709999999</v>
      </c>
      <c r="N55" s="32">
        <v>1387.0047520000001</v>
      </c>
      <c r="O55" s="32">
        <f t="shared" si="20"/>
        <v>104.01808100000017</v>
      </c>
      <c r="P55" s="32">
        <f t="shared" si="21"/>
        <v>104.10764904367242</v>
      </c>
      <c r="Q55" s="32">
        <v>104.16372181521473</v>
      </c>
      <c r="R55" s="32">
        <v>104.19</v>
      </c>
      <c r="S55" s="60">
        <v>0.63090454099592497</v>
      </c>
      <c r="T55" s="40">
        <v>1282.7027049999999</v>
      </c>
      <c r="U55" s="41">
        <v>1283.1415850000001</v>
      </c>
      <c r="V55" s="41">
        <v>1386.7267469999999</v>
      </c>
      <c r="W55" s="41">
        <v>1387.0523840000001</v>
      </c>
      <c r="X55" s="41">
        <f t="shared" si="14"/>
        <v>104.02404200000001</v>
      </c>
      <c r="Y55" s="41">
        <f t="shared" si="15"/>
        <v>103.910799</v>
      </c>
      <c r="Z55" s="41">
        <f t="shared" si="18"/>
        <v>104.113615176579</v>
      </c>
      <c r="AA55" s="41">
        <f t="shared" si="19"/>
        <v>104.00027466512837</v>
      </c>
      <c r="AB55" s="41"/>
      <c r="AC55" s="58" t="s">
        <v>3</v>
      </c>
      <c r="AD55" s="57">
        <v>1116.6496540000001</v>
      </c>
      <c r="AE55" s="57">
        <v>1446.842965</v>
      </c>
      <c r="AF55" s="57">
        <f t="shared" si="16"/>
        <v>330.19331099999999</v>
      </c>
      <c r="AG55" s="57">
        <v>1115.9919271556801</v>
      </c>
      <c r="AH55" s="57">
        <v>1446.4695615023099</v>
      </c>
      <c r="AI55" s="57">
        <f t="shared" si="17"/>
        <v>330.47763434662988</v>
      </c>
      <c r="AJ55" s="59" t="s">
        <v>56</v>
      </c>
    </row>
    <row r="56" spans="1:36" x14ac:dyDescent="0.2">
      <c r="A56" s="11">
        <v>44587</v>
      </c>
      <c r="B56" s="12">
        <v>0.57362268518518522</v>
      </c>
      <c r="C56" s="8">
        <v>37</v>
      </c>
      <c r="D56" s="8">
        <v>1800</v>
      </c>
      <c r="E56" s="80">
        <v>0.5</v>
      </c>
      <c r="F56" s="8">
        <v>45</v>
      </c>
      <c r="G56" s="8">
        <v>5</v>
      </c>
      <c r="H56" s="8">
        <f t="shared" si="13"/>
        <v>225</v>
      </c>
      <c r="I56" s="8">
        <v>104.156754050494</v>
      </c>
      <c r="J56" s="24" t="s">
        <v>102</v>
      </c>
      <c r="K56" s="24" t="s">
        <v>264</v>
      </c>
      <c r="L56" s="24">
        <v>4.26</v>
      </c>
      <c r="M56" s="33">
        <v>1283.1285270000001</v>
      </c>
      <c r="N56" s="33">
        <v>1387.200928</v>
      </c>
      <c r="O56" s="33">
        <f t="shared" si="20"/>
        <v>104.0724009999999</v>
      </c>
      <c r="P56" s="33">
        <f t="shared" si="21"/>
        <v>104.16335936920711</v>
      </c>
      <c r="Q56" s="33">
        <v>104.16335936920711</v>
      </c>
      <c r="R56" s="33">
        <v>104.19</v>
      </c>
      <c r="S56" s="84">
        <v>0.63090454099592497</v>
      </c>
      <c r="T56" s="42">
        <v>1283.1107119999999</v>
      </c>
      <c r="U56" s="43">
        <v>1283.191763</v>
      </c>
      <c r="V56" s="43">
        <v>1387.127211</v>
      </c>
      <c r="W56" s="43">
        <v>1387.208973</v>
      </c>
      <c r="X56" s="43">
        <f t="shared" si="14"/>
        <v>104.01649900000007</v>
      </c>
      <c r="Y56" s="43">
        <f t="shared" si="15"/>
        <v>104.01720999999998</v>
      </c>
      <c r="Z56" s="43">
        <f t="shared" si="18"/>
        <v>104.10740851134769</v>
      </c>
      <c r="AA56" s="43">
        <f t="shared" si="19"/>
        <v>104.10812013275539</v>
      </c>
      <c r="AB56" s="43">
        <f t="shared" ref="AB56:AB85" si="22">-47.2609 + 0.4596005*P56+ 0.0374189*(P56-103.733)^2-0.0187173*(P56-103.733)^3</f>
        <v>0.6180704811660338</v>
      </c>
      <c r="AC56" s="61" t="s">
        <v>140</v>
      </c>
      <c r="AD56" s="62">
        <v>1117.009382</v>
      </c>
      <c r="AE56" s="62">
        <v>1447.1984339999999</v>
      </c>
      <c r="AF56" s="62">
        <f t="shared" si="16"/>
        <v>330.18905199999995</v>
      </c>
      <c r="AG56" s="62">
        <v>1115.9919271556801</v>
      </c>
      <c r="AH56" s="62">
        <v>1446.4695615023099</v>
      </c>
      <c r="AI56" s="62">
        <f t="shared" si="17"/>
        <v>330.47763434662988</v>
      </c>
      <c r="AJ56" s="63" t="s">
        <v>143</v>
      </c>
    </row>
    <row r="57" spans="1:36" x14ac:dyDescent="0.2">
      <c r="A57" s="3">
        <v>44587</v>
      </c>
      <c r="B57" s="6">
        <v>0.57768518518518519</v>
      </c>
      <c r="C57" s="2">
        <v>37</v>
      </c>
      <c r="D57" s="2">
        <v>1800</v>
      </c>
      <c r="E57" s="79">
        <v>1</v>
      </c>
      <c r="F57" s="2">
        <v>45</v>
      </c>
      <c r="G57" s="2">
        <v>5</v>
      </c>
      <c r="H57" s="2">
        <f t="shared" si="13"/>
        <v>225</v>
      </c>
      <c r="I57" s="2">
        <v>104.198991906602</v>
      </c>
      <c r="J57" s="23" t="s">
        <v>102</v>
      </c>
      <c r="K57" s="23" t="s">
        <v>264</v>
      </c>
      <c r="L57" s="23">
        <v>4.26</v>
      </c>
      <c r="M57" s="32">
        <v>1283.1072819999999</v>
      </c>
      <c r="N57" s="32">
        <v>1387.221937</v>
      </c>
      <c r="O57" s="32">
        <f t="shared" si="20"/>
        <v>104.11465500000008</v>
      </c>
      <c r="P57" s="32">
        <f t="shared" si="21"/>
        <v>104.19354899388124</v>
      </c>
      <c r="Q57" s="32">
        <v>104.19354899388124</v>
      </c>
      <c r="R57" s="32">
        <v>104.19</v>
      </c>
      <c r="S57" s="60">
        <v>0.63090454099592497</v>
      </c>
      <c r="T57" s="40">
        <v>1283.0901679999999</v>
      </c>
      <c r="U57" s="41">
        <v>1283.1080649999999</v>
      </c>
      <c r="V57" s="41">
        <v>1387.218754</v>
      </c>
      <c r="W57" s="41">
        <v>1387.2505060000001</v>
      </c>
      <c r="X57" s="41">
        <f t="shared" si="14"/>
        <v>104.12858600000004</v>
      </c>
      <c r="Y57" s="41">
        <f t="shared" si="15"/>
        <v>104.14244100000019</v>
      </c>
      <c r="Z57" s="41">
        <f t="shared" si="18"/>
        <v>104.20749055024551</v>
      </c>
      <c r="AA57" s="41">
        <f t="shared" si="19"/>
        <v>104.22135604902016</v>
      </c>
      <c r="AB57" s="41">
        <f t="shared" si="22"/>
        <v>0.63261556630297477</v>
      </c>
      <c r="AC57" s="58" t="s">
        <v>141</v>
      </c>
      <c r="AD57" s="57">
        <v>1116.9714140000001</v>
      </c>
      <c r="AE57" s="57">
        <v>1447.198815</v>
      </c>
      <c r="AF57" s="57">
        <f t="shared" si="16"/>
        <v>330.22740099999987</v>
      </c>
      <c r="AG57" s="57">
        <v>1115.9919271556801</v>
      </c>
      <c r="AH57" s="57">
        <v>1446.4695615023099</v>
      </c>
      <c r="AI57" s="57">
        <f t="shared" si="17"/>
        <v>330.47763434662988</v>
      </c>
      <c r="AJ57" s="59" t="s">
        <v>144</v>
      </c>
    </row>
    <row r="58" spans="1:36" x14ac:dyDescent="0.2">
      <c r="A58" s="3">
        <v>44587</v>
      </c>
      <c r="B58" s="6">
        <v>0.58165509259259263</v>
      </c>
      <c r="C58" s="2">
        <v>37</v>
      </c>
      <c r="D58" s="2">
        <v>1800</v>
      </c>
      <c r="E58" s="79">
        <v>2</v>
      </c>
      <c r="F58" s="2">
        <v>45</v>
      </c>
      <c r="G58" s="2">
        <v>5</v>
      </c>
      <c r="H58" s="2">
        <f t="shared" si="13"/>
        <v>225</v>
      </c>
      <c r="I58" s="2">
        <v>104.203041979392</v>
      </c>
      <c r="J58" s="23" t="s">
        <v>102</v>
      </c>
      <c r="K58" s="23" t="s">
        <v>264</v>
      </c>
      <c r="L58" s="23">
        <v>4.26</v>
      </c>
      <c r="M58" s="32">
        <v>1283.1062340000001</v>
      </c>
      <c r="N58" s="32">
        <v>1387.2249850000001</v>
      </c>
      <c r="O58" s="32">
        <f t="shared" si="20"/>
        <v>104.11875099999997</v>
      </c>
      <c r="P58" s="32">
        <f t="shared" si="21"/>
        <v>104.19775790327456</v>
      </c>
      <c r="Q58" s="32">
        <v>104.19775790327456</v>
      </c>
      <c r="R58" s="32">
        <v>104.19</v>
      </c>
      <c r="S58" s="60">
        <v>0.63090454099592497</v>
      </c>
      <c r="T58" s="40">
        <v>1282.867657</v>
      </c>
      <c r="U58" s="41">
        <v>1283.221595</v>
      </c>
      <c r="V58" s="41">
        <v>1386.642192</v>
      </c>
      <c r="W58" s="41">
        <v>1387.31224</v>
      </c>
      <c r="X58" s="41">
        <f t="shared" si="14"/>
        <v>103.77453500000001</v>
      </c>
      <c r="Y58" s="41">
        <f t="shared" si="15"/>
        <v>104.09064499999999</v>
      </c>
      <c r="Z58" s="41">
        <f t="shared" si="18"/>
        <v>103.85328070690068</v>
      </c>
      <c r="AA58" s="41">
        <f t="shared" si="19"/>
        <v>104.16963057601122</v>
      </c>
      <c r="AB58" s="41">
        <f t="shared" si="22"/>
        <v>0.63464512417031882</v>
      </c>
      <c r="AC58" s="58" t="s">
        <v>142</v>
      </c>
      <c r="AD58" s="57">
        <v>1116.9536820000001</v>
      </c>
      <c r="AE58" s="57">
        <v>1447.1807349999999</v>
      </c>
      <c r="AF58" s="57">
        <f t="shared" si="16"/>
        <v>330.22705299999984</v>
      </c>
      <c r="AG58" s="57">
        <v>1115.9919271556801</v>
      </c>
      <c r="AH58" s="57">
        <v>1446.4695615023099</v>
      </c>
      <c r="AI58" s="57">
        <f t="shared" si="17"/>
        <v>330.47763434662988</v>
      </c>
      <c r="AJ58" s="59" t="s">
        <v>145</v>
      </c>
    </row>
    <row r="59" spans="1:36" x14ac:dyDescent="0.2">
      <c r="A59" s="3">
        <v>44587</v>
      </c>
      <c r="B59" s="6">
        <v>0.58567129629629633</v>
      </c>
      <c r="C59" s="2">
        <v>37</v>
      </c>
      <c r="D59" s="2">
        <v>1800</v>
      </c>
      <c r="E59" s="79">
        <v>5</v>
      </c>
      <c r="F59" s="2">
        <v>45</v>
      </c>
      <c r="G59" s="2">
        <v>5</v>
      </c>
      <c r="H59" s="2">
        <f t="shared" si="13"/>
        <v>225</v>
      </c>
      <c r="I59" s="2">
        <v>104.183082063993</v>
      </c>
      <c r="J59" s="23" t="s">
        <v>102</v>
      </c>
      <c r="K59" s="23" t="s">
        <v>264</v>
      </c>
      <c r="L59" s="23">
        <v>4.26</v>
      </c>
      <c r="M59" s="32">
        <v>1283.1586629999999</v>
      </c>
      <c r="N59" s="32">
        <v>1387.2575200000001</v>
      </c>
      <c r="O59" s="32">
        <f t="shared" si="20"/>
        <v>104.09885700000018</v>
      </c>
      <c r="P59" s="32">
        <f t="shared" si="21"/>
        <v>104.17431089345524</v>
      </c>
      <c r="Q59" s="32">
        <v>104.17431089345524</v>
      </c>
      <c r="R59" s="32">
        <v>104.19</v>
      </c>
      <c r="S59" s="60">
        <v>0.63090454099592497</v>
      </c>
      <c r="T59" s="40">
        <v>1283.138099</v>
      </c>
      <c r="U59" s="41">
        <v>1284.5642029999999</v>
      </c>
      <c r="V59" s="41">
        <v>1387.227594</v>
      </c>
      <c r="W59" s="41">
        <v>1387.264756</v>
      </c>
      <c r="X59" s="41">
        <f t="shared" si="14"/>
        <v>104.08949499999994</v>
      </c>
      <c r="Y59" s="41">
        <f t="shared" si="15"/>
        <v>102.70055300000013</v>
      </c>
      <c r="Z59" s="41">
        <f t="shared" si="18"/>
        <v>104.16494210760384</v>
      </c>
      <c r="AA59" s="41">
        <f t="shared" si="19"/>
        <v>102.77499336185576</v>
      </c>
      <c r="AB59" s="41">
        <f t="shared" si="22"/>
        <v>0.62334419534220686</v>
      </c>
      <c r="AC59" s="58" t="s">
        <v>121</v>
      </c>
      <c r="AD59" s="57">
        <v>1116.9446290000001</v>
      </c>
      <c r="AE59" s="57">
        <v>1447.1828969999999</v>
      </c>
      <c r="AF59" s="57">
        <f t="shared" si="16"/>
        <v>330.23826799999983</v>
      </c>
      <c r="AG59" s="57">
        <v>1115.9919271556801</v>
      </c>
      <c r="AH59" s="57">
        <v>1446.4695615023099</v>
      </c>
      <c r="AI59" s="57">
        <f t="shared" si="17"/>
        <v>330.47763434662988</v>
      </c>
      <c r="AJ59" s="59" t="s">
        <v>146</v>
      </c>
    </row>
    <row r="60" spans="1:36" x14ac:dyDescent="0.2">
      <c r="A60" s="3">
        <v>44587</v>
      </c>
      <c r="B60" s="6">
        <v>0.58968750000000003</v>
      </c>
      <c r="C60" s="2">
        <v>37</v>
      </c>
      <c r="D60" s="2">
        <v>1800</v>
      </c>
      <c r="E60" s="79">
        <v>8</v>
      </c>
      <c r="F60" s="2">
        <v>45</v>
      </c>
      <c r="G60" s="2">
        <v>5</v>
      </c>
      <c r="H60" s="2">
        <f t="shared" si="13"/>
        <v>225</v>
      </c>
      <c r="I60" s="2">
        <v>104.139523100635</v>
      </c>
      <c r="J60" s="23" t="s">
        <v>102</v>
      </c>
      <c r="K60" s="23" t="s">
        <v>264</v>
      </c>
      <c r="L60" s="23">
        <v>4.26</v>
      </c>
      <c r="M60" s="32">
        <v>1283.215917</v>
      </c>
      <c r="N60" s="32">
        <v>1387.2713000000001</v>
      </c>
      <c r="O60" s="32">
        <f t="shared" si="20"/>
        <v>104.05538300000012</v>
      </c>
      <c r="P60" s="32">
        <f t="shared" si="21"/>
        <v>104.1401223518634</v>
      </c>
      <c r="Q60" s="32">
        <v>104.1401223518634</v>
      </c>
      <c r="R60" s="32">
        <v>104.19</v>
      </c>
      <c r="S60" s="60">
        <v>0.63090454099592497</v>
      </c>
      <c r="T60" s="40">
        <v>1283.1934570000001</v>
      </c>
      <c r="U60" s="41">
        <v>1284.5437790000001</v>
      </c>
      <c r="V60" s="41">
        <v>1386.9219169999999</v>
      </c>
      <c r="W60" s="41">
        <v>1387.2795369999999</v>
      </c>
      <c r="X60" s="41">
        <f t="shared" si="14"/>
        <v>103.72845999999981</v>
      </c>
      <c r="Y60" s="41">
        <f t="shared" si="15"/>
        <v>102.73575799999981</v>
      </c>
      <c r="Z60" s="41">
        <f t="shared" si="18"/>
        <v>103.81293311630343</v>
      </c>
      <c r="AA60" s="41">
        <f t="shared" si="19"/>
        <v>102.81942269177364</v>
      </c>
      <c r="AB60" s="41">
        <f t="shared" si="22"/>
        <v>0.60689139089334587</v>
      </c>
      <c r="AC60" s="58" t="s">
        <v>122</v>
      </c>
      <c r="AD60" s="57">
        <v>1116.961798</v>
      </c>
      <c r="AE60" s="57">
        <v>1447.170521</v>
      </c>
      <c r="AF60" s="57">
        <f t="shared" si="16"/>
        <v>330.20872299999996</v>
      </c>
      <c r="AG60" s="57">
        <v>1115.9919271556801</v>
      </c>
      <c r="AH60" s="57">
        <v>1446.4695615023099</v>
      </c>
      <c r="AI60" s="57">
        <f t="shared" si="17"/>
        <v>330.47763434662988</v>
      </c>
      <c r="AJ60" s="59" t="s">
        <v>147</v>
      </c>
    </row>
    <row r="61" spans="1:36" x14ac:dyDescent="0.2">
      <c r="A61" s="3">
        <v>44587</v>
      </c>
      <c r="B61" s="6">
        <v>0.59371527777777777</v>
      </c>
      <c r="C61" s="2">
        <v>37</v>
      </c>
      <c r="D61" s="2">
        <v>1800</v>
      </c>
      <c r="E61" s="79">
        <v>12</v>
      </c>
      <c r="F61" s="2">
        <v>45</v>
      </c>
      <c r="G61" s="2">
        <v>5</v>
      </c>
      <c r="H61" s="2">
        <f t="shared" si="13"/>
        <v>225</v>
      </c>
      <c r="I61" s="2">
        <v>104.120710017254</v>
      </c>
      <c r="J61" s="23" t="s">
        <v>102</v>
      </c>
      <c r="K61" s="23" t="s">
        <v>264</v>
      </c>
      <c r="L61" s="30">
        <v>4.26</v>
      </c>
      <c r="M61" s="32">
        <v>1283.2538979999999</v>
      </c>
      <c r="N61" s="32">
        <v>1387.2905330000001</v>
      </c>
      <c r="O61" s="32">
        <f t="shared" si="20"/>
        <v>104.03663500000016</v>
      </c>
      <c r="P61" s="32">
        <f t="shared" si="21"/>
        <v>104.12867501820739</v>
      </c>
      <c r="Q61" s="32">
        <v>104.12867501820739</v>
      </c>
      <c r="R61" s="32">
        <v>104.19</v>
      </c>
      <c r="S61" s="60">
        <v>0.63090454099592497</v>
      </c>
      <c r="T61" s="40">
        <v>1283.2018459999999</v>
      </c>
      <c r="U61" s="41">
        <v>1284.3679649999999</v>
      </c>
      <c r="V61" s="41">
        <v>1387.1846949999999</v>
      </c>
      <c r="W61" s="41">
        <v>1387.2964059999999</v>
      </c>
      <c r="X61" s="41">
        <f t="shared" si="14"/>
        <v>103.98284899999999</v>
      </c>
      <c r="Y61" s="41">
        <f t="shared" si="15"/>
        <v>102.92844100000002</v>
      </c>
      <c r="Z61" s="41">
        <f t="shared" si="18"/>
        <v>104.07484143434968</v>
      </c>
      <c r="AA61" s="41">
        <f t="shared" si="19"/>
        <v>103.01950061168087</v>
      </c>
      <c r="AB61" s="41">
        <f t="shared" si="22"/>
        <v>0.60138988892113299</v>
      </c>
      <c r="AC61" s="58" t="s">
        <v>123</v>
      </c>
      <c r="AD61" s="57">
        <v>1116.9829119999999</v>
      </c>
      <c r="AE61" s="57">
        <v>1447.168435</v>
      </c>
      <c r="AF61" s="57">
        <f t="shared" si="16"/>
        <v>330.1855230000001</v>
      </c>
      <c r="AG61" s="57">
        <v>1115.9919271556801</v>
      </c>
      <c r="AH61" s="57">
        <v>1446.4695615023099</v>
      </c>
      <c r="AI61" s="57">
        <f t="shared" si="17"/>
        <v>330.47763434662988</v>
      </c>
      <c r="AJ61" s="59" t="s">
        <v>148</v>
      </c>
    </row>
    <row r="62" spans="1:36" x14ac:dyDescent="0.2">
      <c r="A62" s="3">
        <v>44587</v>
      </c>
      <c r="B62" s="6">
        <v>0.59809027777777779</v>
      </c>
      <c r="C62" s="2">
        <v>37</v>
      </c>
      <c r="D62" s="2">
        <v>1800</v>
      </c>
      <c r="E62" s="79">
        <v>20</v>
      </c>
      <c r="F62" s="2">
        <v>45</v>
      </c>
      <c r="G62" s="2">
        <v>5</v>
      </c>
      <c r="H62" s="2">
        <f t="shared" si="13"/>
        <v>225</v>
      </c>
      <c r="I62" s="2">
        <v>104.073806984988</v>
      </c>
      <c r="J62" s="23" t="s">
        <v>102</v>
      </c>
      <c r="K62" s="23" t="s">
        <v>264</v>
      </c>
      <c r="L62" s="30">
        <v>4.26</v>
      </c>
      <c r="M62" s="32">
        <v>1283.3237340000001</v>
      </c>
      <c r="N62" s="32">
        <v>1387.3135580000001</v>
      </c>
      <c r="O62" s="32">
        <f t="shared" si="20"/>
        <v>103.989824</v>
      </c>
      <c r="P62" s="32">
        <f t="shared" si="21"/>
        <v>104.0724298298005</v>
      </c>
      <c r="Q62" s="32">
        <v>104.0724298298005</v>
      </c>
      <c r="R62" s="32">
        <v>104.19</v>
      </c>
      <c r="S62" s="60">
        <v>0.63090454099592497</v>
      </c>
      <c r="T62" s="40">
        <v>1283.0569680000001</v>
      </c>
      <c r="U62" s="41">
        <v>1283.338651</v>
      </c>
      <c r="V62" s="41">
        <v>1387.1296620000001</v>
      </c>
      <c r="W62" s="41">
        <v>1387.3246099999999</v>
      </c>
      <c r="X62" s="41">
        <f t="shared" si="14"/>
        <v>104.07269399999996</v>
      </c>
      <c r="Y62" s="41">
        <f t="shared" si="15"/>
        <v>103.98595899999987</v>
      </c>
      <c r="Z62" s="41">
        <f t="shared" si="18"/>
        <v>104.15536565879076</v>
      </c>
      <c r="AA62" s="41">
        <f t="shared" si="19"/>
        <v>104.06856175958139</v>
      </c>
      <c r="AB62" s="41">
        <f t="shared" si="22"/>
        <v>0.57441994520302642</v>
      </c>
      <c r="AC62" s="58" t="s">
        <v>124</v>
      </c>
      <c r="AD62" s="57">
        <v>1116.9559770000001</v>
      </c>
      <c r="AE62" s="57">
        <v>1447.1713</v>
      </c>
      <c r="AF62" s="57">
        <f t="shared" si="16"/>
        <v>330.2153229999999</v>
      </c>
      <c r="AG62" s="57">
        <v>1115.9919271556801</v>
      </c>
      <c r="AH62" s="57">
        <v>1446.4695615023099</v>
      </c>
      <c r="AI62" s="57">
        <f t="shared" si="17"/>
        <v>330.47763434662988</v>
      </c>
      <c r="AJ62" s="59" t="s">
        <v>149</v>
      </c>
    </row>
    <row r="63" spans="1:36" x14ac:dyDescent="0.2">
      <c r="A63" s="3">
        <v>44587</v>
      </c>
      <c r="B63" s="6">
        <v>0.60417824074074067</v>
      </c>
      <c r="C63" s="2">
        <v>37</v>
      </c>
      <c r="D63" s="2">
        <v>1800</v>
      </c>
      <c r="E63" s="79">
        <v>0.5</v>
      </c>
      <c r="F63" s="2">
        <v>45</v>
      </c>
      <c r="G63" s="2">
        <v>5</v>
      </c>
      <c r="H63" s="2">
        <f t="shared" si="13"/>
        <v>225</v>
      </c>
      <c r="I63" s="2">
        <v>103.54257132141601</v>
      </c>
      <c r="J63" s="23" t="s">
        <v>104</v>
      </c>
      <c r="K63" s="23" t="s">
        <v>294</v>
      </c>
      <c r="L63" s="23">
        <v>7.44</v>
      </c>
      <c r="M63" s="32">
        <v>1284.5012360000001</v>
      </c>
      <c r="N63" s="32">
        <v>1387.9603279999999</v>
      </c>
      <c r="O63" s="32">
        <f t="shared" si="20"/>
        <v>103.45909199999983</v>
      </c>
      <c r="P63" s="32">
        <f t="shared" si="21"/>
        <v>103.53264692919434</v>
      </c>
      <c r="Q63" s="32">
        <v>103.53264692919434</v>
      </c>
      <c r="R63" s="32">
        <v>103.4461</v>
      </c>
      <c r="S63" s="60">
        <v>0.28650130575340699</v>
      </c>
      <c r="T63" s="40">
        <v>1283.1107119999999</v>
      </c>
      <c r="U63" s="41">
        <v>1283.191763</v>
      </c>
      <c r="V63" s="41">
        <v>1387.127211</v>
      </c>
      <c r="W63" s="41">
        <v>1387.208973</v>
      </c>
      <c r="X63" s="41">
        <f t="shared" si="14"/>
        <v>104.01649900000007</v>
      </c>
      <c r="Y63" s="41">
        <f t="shared" si="15"/>
        <v>104.01720999999998</v>
      </c>
      <c r="Z63" s="41">
        <f t="shared" si="18"/>
        <v>104.09045022140656</v>
      </c>
      <c r="AA63" s="41">
        <f t="shared" si="19"/>
        <v>104.09116172689664</v>
      </c>
      <c r="AB63" s="41">
        <f t="shared" si="22"/>
        <v>0.32440887307891475</v>
      </c>
      <c r="AC63" s="58" t="s">
        <v>125</v>
      </c>
      <c r="AD63" s="57">
        <v>1116.9033320000001</v>
      </c>
      <c r="AE63" s="57">
        <v>1447.146178</v>
      </c>
      <c r="AF63" s="57">
        <f t="shared" si="16"/>
        <v>330.24284599999987</v>
      </c>
      <c r="AG63" s="57">
        <v>1115.9919271556801</v>
      </c>
      <c r="AH63" s="57">
        <v>1446.4695615023099</v>
      </c>
      <c r="AI63" s="57">
        <f t="shared" si="17"/>
        <v>330.47763434662988</v>
      </c>
      <c r="AJ63" s="59" t="s">
        <v>150</v>
      </c>
    </row>
    <row r="64" spans="1:36" x14ac:dyDescent="0.2">
      <c r="A64" s="3">
        <v>44587</v>
      </c>
      <c r="B64" s="6">
        <v>0.60900462962962965</v>
      </c>
      <c r="C64" s="2">
        <v>37</v>
      </c>
      <c r="D64" s="2">
        <v>1800</v>
      </c>
      <c r="E64" s="79">
        <v>1</v>
      </c>
      <c r="F64" s="2">
        <v>45</v>
      </c>
      <c r="G64" s="2">
        <v>5</v>
      </c>
      <c r="H64" s="2">
        <f t="shared" ref="H64:H105" si="23">F64*G64</f>
        <v>225</v>
      </c>
      <c r="I64" s="2">
        <v>103.460546795515</v>
      </c>
      <c r="J64" s="23" t="s">
        <v>104</v>
      </c>
      <c r="K64" s="23" t="s">
        <v>294</v>
      </c>
      <c r="L64" s="23">
        <v>7.44</v>
      </c>
      <c r="M64" s="32">
        <v>1284.7894879999999</v>
      </c>
      <c r="N64" s="32">
        <v>1388.1666809999999</v>
      </c>
      <c r="O64" s="32">
        <f t="shared" si="20"/>
        <v>103.37719300000003</v>
      </c>
      <c r="P64" s="32">
        <f t="shared" si="21"/>
        <v>103.4705439446936</v>
      </c>
      <c r="Q64" s="32">
        <v>103.4705439446936</v>
      </c>
      <c r="R64" s="32">
        <v>103.4461</v>
      </c>
      <c r="S64" s="60">
        <v>0.28650130575340699</v>
      </c>
      <c r="T64" s="40">
        <v>1284.6237860000001</v>
      </c>
      <c r="U64" s="41">
        <v>1284.988155</v>
      </c>
      <c r="V64" s="41">
        <v>1387.8375840000001</v>
      </c>
      <c r="W64" s="41">
        <v>1388.221577</v>
      </c>
      <c r="X64" s="41">
        <f t="shared" ref="X64:X77" si="24">V64-T64</f>
        <v>103.213798</v>
      </c>
      <c r="Y64" s="41">
        <f t="shared" ref="Y64:Y77" si="25">W64-U64</f>
        <v>103.23342200000002</v>
      </c>
      <c r="Z64" s="41">
        <f t="shared" si="18"/>
        <v>103.30700139689152</v>
      </c>
      <c r="AA64" s="41">
        <f t="shared" si="19"/>
        <v>103.32664311761781</v>
      </c>
      <c r="AB64" s="41">
        <f t="shared" si="22"/>
        <v>0.2971296515855501</v>
      </c>
      <c r="AC64" s="58" t="s">
        <v>126</v>
      </c>
      <c r="AD64" s="57">
        <v>1116.9436029999999</v>
      </c>
      <c r="AE64" s="57">
        <v>1447.123081</v>
      </c>
      <c r="AF64" s="57">
        <f t="shared" ref="AF64:AF105" si="26">AE64-AD64</f>
        <v>330.17947800000002</v>
      </c>
      <c r="AG64" s="57">
        <v>1115.9919271556801</v>
      </c>
      <c r="AH64" s="57">
        <v>1446.4695615023099</v>
      </c>
      <c r="AI64" s="57">
        <f t="shared" ref="AI64:AI77" si="27">AH64-AG64</f>
        <v>330.47763434662988</v>
      </c>
      <c r="AJ64" s="59" t="s">
        <v>151</v>
      </c>
    </row>
    <row r="65" spans="1:36" x14ac:dyDescent="0.2">
      <c r="A65" s="3">
        <v>44587</v>
      </c>
      <c r="B65" s="6">
        <v>0.61567129629629636</v>
      </c>
      <c r="C65" s="2">
        <v>37</v>
      </c>
      <c r="D65" s="2">
        <v>1800</v>
      </c>
      <c r="E65" s="79">
        <v>2</v>
      </c>
      <c r="F65" s="2">
        <v>45</v>
      </c>
      <c r="G65" s="2">
        <v>5</v>
      </c>
      <c r="H65" s="2">
        <f t="shared" si="23"/>
        <v>225</v>
      </c>
      <c r="I65" s="2">
        <v>103.358194373369</v>
      </c>
      <c r="J65" s="23" t="s">
        <v>104</v>
      </c>
      <c r="K65" s="23" t="s">
        <v>294</v>
      </c>
      <c r="L65" s="23">
        <v>7.44</v>
      </c>
      <c r="M65" s="32">
        <v>1284.918324</v>
      </c>
      <c r="N65" s="32">
        <v>1388.1933289999999</v>
      </c>
      <c r="O65" s="32">
        <f t="shared" si="20"/>
        <v>103.27500499999996</v>
      </c>
      <c r="P65" s="32">
        <f t="shared" si="21"/>
        <v>103.36713789131528</v>
      </c>
      <c r="Q65" s="32">
        <v>103.36713789131528</v>
      </c>
      <c r="R65" s="32">
        <v>103.4461</v>
      </c>
      <c r="S65" s="60">
        <v>0.28650130575340699</v>
      </c>
      <c r="T65" s="40">
        <v>1283.8393819999999</v>
      </c>
      <c r="U65" s="41">
        <v>1285.067092</v>
      </c>
      <c r="V65" s="41">
        <v>1387.6781639999999</v>
      </c>
      <c r="W65" s="41">
        <v>1388.265173</v>
      </c>
      <c r="X65" s="41">
        <f t="shared" si="24"/>
        <v>103.83878200000004</v>
      </c>
      <c r="Y65" s="41">
        <f t="shared" si="25"/>
        <v>103.198081</v>
      </c>
      <c r="Z65" s="41">
        <f t="shared" ref="Z65:Z77" si="28">(AI65/AF65)*X65</f>
        <v>103.93141784365184</v>
      </c>
      <c r="AA65" s="41">
        <f t="shared" ref="AA65:AA77" si="29">(AI65/AF65)*Y65</f>
        <v>103.29014526647688</v>
      </c>
      <c r="AB65" s="41">
        <f t="shared" si="22"/>
        <v>0.25261360139272809</v>
      </c>
      <c r="AC65" s="58" t="s">
        <v>127</v>
      </c>
      <c r="AD65" s="57">
        <v>1116.9311299999999</v>
      </c>
      <c r="AE65" s="57">
        <v>1447.114204</v>
      </c>
      <c r="AF65" s="57">
        <f t="shared" si="26"/>
        <v>330.18307400000003</v>
      </c>
      <c r="AG65" s="57">
        <v>1115.9919271556801</v>
      </c>
      <c r="AH65" s="57">
        <v>1446.4695615023099</v>
      </c>
      <c r="AI65" s="57">
        <f t="shared" si="27"/>
        <v>330.47763434662988</v>
      </c>
      <c r="AJ65" s="59" t="s">
        <v>152</v>
      </c>
    </row>
    <row r="66" spans="1:36" x14ac:dyDescent="0.2">
      <c r="A66" s="3">
        <v>44587</v>
      </c>
      <c r="B66" s="6">
        <v>0.61976851851851855</v>
      </c>
      <c r="C66" s="2">
        <v>37</v>
      </c>
      <c r="D66" s="2">
        <v>1800</v>
      </c>
      <c r="E66" s="79">
        <v>5</v>
      </c>
      <c r="F66" s="2">
        <v>45</v>
      </c>
      <c r="G66" s="2">
        <v>5</v>
      </c>
      <c r="H66" s="2">
        <f t="shared" si="23"/>
        <v>225</v>
      </c>
      <c r="I66" s="2">
        <v>103.339129666145</v>
      </c>
      <c r="J66" s="23" t="s">
        <v>104</v>
      </c>
      <c r="K66" s="23" t="s">
        <v>294</v>
      </c>
      <c r="L66" s="23">
        <v>7.44</v>
      </c>
      <c r="M66" s="32">
        <v>1284.8949700000001</v>
      </c>
      <c r="N66" s="32">
        <v>1388.1509759999999</v>
      </c>
      <c r="O66" s="32">
        <f t="shared" ref="O66:O97" si="30">N66-M66</f>
        <v>103.25600599999984</v>
      </c>
      <c r="P66" s="32">
        <f t="shared" ref="P66:P85" si="31">(AI66/AF66)*O66</f>
        <v>103.33742118226728</v>
      </c>
      <c r="Q66" s="32">
        <v>103.33742118226728</v>
      </c>
      <c r="R66" s="32">
        <v>103.4461</v>
      </c>
      <c r="S66" s="60">
        <v>0.28650130575340699</v>
      </c>
      <c r="T66" s="40">
        <v>1284.60853</v>
      </c>
      <c r="U66" s="41">
        <v>1285.1119430000001</v>
      </c>
      <c r="V66" s="41">
        <v>1387.235048</v>
      </c>
      <c r="W66" s="41">
        <v>1388.203029</v>
      </c>
      <c r="X66" s="41">
        <f t="shared" si="24"/>
        <v>102.62651800000003</v>
      </c>
      <c r="Y66" s="41">
        <f t="shared" si="25"/>
        <v>103.0910859999999</v>
      </c>
      <c r="Z66" s="41">
        <f t="shared" si="28"/>
        <v>102.70743684426022</v>
      </c>
      <c r="AA66" s="41">
        <f t="shared" si="29"/>
        <v>103.17237114632677</v>
      </c>
      <c r="AB66" s="41">
        <f t="shared" si="22"/>
        <v>0.24004447425472911</v>
      </c>
      <c r="AC66" s="58" t="s">
        <v>128</v>
      </c>
      <c r="AD66" s="57">
        <v>1116.8864470000001</v>
      </c>
      <c r="AE66" s="57">
        <v>1447.1037120000001</v>
      </c>
      <c r="AF66" s="57">
        <f t="shared" si="26"/>
        <v>330.217265</v>
      </c>
      <c r="AG66" s="57">
        <v>1115.9919271556801</v>
      </c>
      <c r="AH66" s="57">
        <v>1446.4695615023099</v>
      </c>
      <c r="AI66" s="57">
        <f t="shared" si="27"/>
        <v>330.47763434662988</v>
      </c>
      <c r="AJ66" s="59" t="s">
        <v>153</v>
      </c>
    </row>
    <row r="67" spans="1:36" x14ac:dyDescent="0.2">
      <c r="A67" s="3">
        <v>44587</v>
      </c>
      <c r="B67" s="6">
        <v>0.62422453703703706</v>
      </c>
      <c r="C67" s="2">
        <v>37</v>
      </c>
      <c r="D67" s="2">
        <v>1800</v>
      </c>
      <c r="E67" s="79">
        <v>8</v>
      </c>
      <c r="F67" s="2">
        <v>45</v>
      </c>
      <c r="G67" s="2">
        <v>5</v>
      </c>
      <c r="H67" s="2">
        <f t="shared" si="23"/>
        <v>225</v>
      </c>
      <c r="I67" s="2">
        <v>103.314530118801</v>
      </c>
      <c r="J67" s="23" t="s">
        <v>104</v>
      </c>
      <c r="K67" s="23" t="s">
        <v>294</v>
      </c>
      <c r="L67" s="23">
        <v>7.44</v>
      </c>
      <c r="M67" s="32">
        <v>1284.9410150000001</v>
      </c>
      <c r="N67" s="32">
        <v>1388.1724959999999</v>
      </c>
      <c r="O67" s="32">
        <f t="shared" si="30"/>
        <v>103.2314809999998</v>
      </c>
      <c r="P67" s="32">
        <f t="shared" si="31"/>
        <v>103.30054055217954</v>
      </c>
      <c r="Q67" s="32">
        <v>103.30054055217954</v>
      </c>
      <c r="R67" s="32">
        <v>103.4461</v>
      </c>
      <c r="S67" s="60">
        <v>0.28650130575340699</v>
      </c>
      <c r="T67" s="40">
        <v>1284.2238629999999</v>
      </c>
      <c r="U67" s="41">
        <v>1285.2273740000001</v>
      </c>
      <c r="V67" s="41">
        <v>1387.463469</v>
      </c>
      <c r="W67" s="41">
        <v>1388.2343989999999</v>
      </c>
      <c r="X67" s="41">
        <f t="shared" si="24"/>
        <v>103.23960600000009</v>
      </c>
      <c r="Y67" s="41">
        <f t="shared" si="25"/>
        <v>103.00702499999989</v>
      </c>
      <c r="Z67" s="41">
        <f t="shared" si="28"/>
        <v>103.30867098762313</v>
      </c>
      <c r="AA67" s="41">
        <f t="shared" si="29"/>
        <v>103.07593439613522</v>
      </c>
      <c r="AB67" s="41">
        <f t="shared" si="22"/>
        <v>0.22459205254522119</v>
      </c>
      <c r="AC67" s="58" t="s">
        <v>129</v>
      </c>
      <c r="AD67" s="57">
        <v>1116.8147509999999</v>
      </c>
      <c r="AE67" s="57">
        <v>1447.071451</v>
      </c>
      <c r="AF67" s="57">
        <f t="shared" si="26"/>
        <v>330.25670000000014</v>
      </c>
      <c r="AG67" s="57">
        <v>1115.9919271556801</v>
      </c>
      <c r="AH67" s="57">
        <v>1446.4695615023099</v>
      </c>
      <c r="AI67" s="57">
        <f t="shared" si="27"/>
        <v>330.47763434662988</v>
      </c>
      <c r="AJ67" s="59" t="s">
        <v>154</v>
      </c>
    </row>
    <row r="68" spans="1:36" x14ac:dyDescent="0.2">
      <c r="A68" s="3">
        <v>44587</v>
      </c>
      <c r="B68" s="6">
        <v>0.62837962962962968</v>
      </c>
      <c r="C68" s="2">
        <v>37</v>
      </c>
      <c r="D68" s="2">
        <v>1800</v>
      </c>
      <c r="E68" s="79">
        <v>12</v>
      </c>
      <c r="F68" s="2">
        <v>45</v>
      </c>
      <c r="G68" s="2">
        <v>5</v>
      </c>
      <c r="H68" s="2">
        <f t="shared" si="23"/>
        <v>225</v>
      </c>
      <c r="I68" s="2">
        <v>103.352754764697</v>
      </c>
      <c r="J68" s="23" t="s">
        <v>104</v>
      </c>
      <c r="K68" s="23" t="s">
        <v>294</v>
      </c>
      <c r="L68" s="23">
        <v>7.44</v>
      </c>
      <c r="M68" s="32">
        <v>1284.882531</v>
      </c>
      <c r="N68" s="32">
        <v>1388.152257</v>
      </c>
      <c r="O68" s="32">
        <f t="shared" si="30"/>
        <v>103.26972599999999</v>
      </c>
      <c r="P68" s="32">
        <f t="shared" si="31"/>
        <v>103.36556827018519</v>
      </c>
      <c r="Q68" s="32">
        <v>103.34601113648617</v>
      </c>
      <c r="R68" s="32">
        <v>103.4461</v>
      </c>
      <c r="S68" s="60">
        <v>0.28650130575340699</v>
      </c>
      <c r="T68" s="40">
        <v>1284.2966019999999</v>
      </c>
      <c r="U68" s="41">
        <v>1285.223677</v>
      </c>
      <c r="V68" s="41">
        <v>1387.508996</v>
      </c>
      <c r="W68" s="41">
        <v>1388.2302669999999</v>
      </c>
      <c r="X68" s="41">
        <f t="shared" si="24"/>
        <v>103.21239400000013</v>
      </c>
      <c r="Y68" s="41">
        <f t="shared" si="25"/>
        <v>103.00658999999996</v>
      </c>
      <c r="Z68" s="41">
        <f t="shared" si="28"/>
        <v>103.30818306166773</v>
      </c>
      <c r="AA68" s="41">
        <f t="shared" si="29"/>
        <v>103.10218805968337</v>
      </c>
      <c r="AB68" s="41">
        <f t="shared" si="22"/>
        <v>0.251947119947178</v>
      </c>
      <c r="AC68" s="58" t="s">
        <v>130</v>
      </c>
      <c r="AD68" s="57">
        <v>1116.903624</v>
      </c>
      <c r="AE68" s="57">
        <v>1447.074834</v>
      </c>
      <c r="AF68" s="57">
        <f t="shared" si="26"/>
        <v>330.17120999999997</v>
      </c>
      <c r="AG68" s="57">
        <v>1115.9919271556801</v>
      </c>
      <c r="AH68" s="57">
        <v>1446.4695615023099</v>
      </c>
      <c r="AI68" s="57">
        <f t="shared" si="27"/>
        <v>330.47763434662988</v>
      </c>
      <c r="AJ68" s="59" t="s">
        <v>155</v>
      </c>
    </row>
    <row r="69" spans="1:36" x14ac:dyDescent="0.2">
      <c r="A69" s="3">
        <v>44587</v>
      </c>
      <c r="B69" s="6">
        <v>0.63273148148148151</v>
      </c>
      <c r="C69" s="2">
        <v>37</v>
      </c>
      <c r="D69" s="2">
        <v>1800</v>
      </c>
      <c r="E69" s="79">
        <v>20</v>
      </c>
      <c r="F69" s="2">
        <v>45</v>
      </c>
      <c r="G69" s="2">
        <v>5</v>
      </c>
      <c r="H69" s="2">
        <f t="shared" si="23"/>
        <v>225</v>
      </c>
      <c r="I69" s="2">
        <v>103.291984476335</v>
      </c>
      <c r="J69" s="23" t="s">
        <v>104</v>
      </c>
      <c r="K69" s="23" t="s">
        <v>294</v>
      </c>
      <c r="L69" s="23">
        <v>7.44</v>
      </c>
      <c r="M69" s="32">
        <v>1284.96949</v>
      </c>
      <c r="N69" s="32">
        <v>1388.1785480000001</v>
      </c>
      <c r="O69" s="32">
        <f t="shared" si="30"/>
        <v>103.20905800000014</v>
      </c>
      <c r="P69" s="32">
        <f t="shared" si="31"/>
        <v>103.28730455232554</v>
      </c>
      <c r="Q69" s="32">
        <v>103.28730455232554</v>
      </c>
      <c r="R69" s="32">
        <v>103.4461</v>
      </c>
      <c r="S69" s="60">
        <v>0.28650130575340699</v>
      </c>
      <c r="T69" s="40">
        <v>1284.045329</v>
      </c>
      <c r="U69" s="41">
        <v>1285.1418699999999</v>
      </c>
      <c r="V69" s="41">
        <v>1387.4749220000001</v>
      </c>
      <c r="W69" s="41">
        <v>1388.2225209999999</v>
      </c>
      <c r="X69" s="41">
        <f t="shared" si="24"/>
        <v>103.42959300000007</v>
      </c>
      <c r="Y69" s="41">
        <f t="shared" si="25"/>
        <v>103.08065099999999</v>
      </c>
      <c r="Z69" s="41">
        <f t="shared" si="28"/>
        <v>103.50800674795491</v>
      </c>
      <c r="AA69" s="41">
        <f t="shared" si="29"/>
        <v>103.1588002022939</v>
      </c>
      <c r="AB69" s="41">
        <f t="shared" si="22"/>
        <v>0.21908700668151757</v>
      </c>
      <c r="AC69" s="58" t="s">
        <v>131</v>
      </c>
      <c r="AD69" s="57">
        <v>1116.8377849999999</v>
      </c>
      <c r="AE69" s="57">
        <v>1447.0650619999999</v>
      </c>
      <c r="AF69" s="57">
        <f t="shared" si="26"/>
        <v>330.22727699999996</v>
      </c>
      <c r="AG69" s="57">
        <v>1115.9919271556801</v>
      </c>
      <c r="AH69" s="57">
        <v>1446.4695615023099</v>
      </c>
      <c r="AI69" s="57">
        <f t="shared" si="27"/>
        <v>330.47763434662988</v>
      </c>
      <c r="AJ69" s="59" t="s">
        <v>156</v>
      </c>
    </row>
    <row r="70" spans="1:36" x14ac:dyDescent="0.2">
      <c r="A70" s="3">
        <v>44587</v>
      </c>
      <c r="B70" s="6">
        <v>0.67569444444444438</v>
      </c>
      <c r="C70" s="2">
        <v>37</v>
      </c>
      <c r="D70" s="2">
        <v>1800</v>
      </c>
      <c r="E70" s="79">
        <v>0.5</v>
      </c>
      <c r="F70" s="2">
        <v>45</v>
      </c>
      <c r="G70" s="2">
        <v>5</v>
      </c>
      <c r="H70" s="2">
        <f t="shared" si="23"/>
        <v>225</v>
      </c>
      <c r="I70" s="2">
        <v>103.97350628263899</v>
      </c>
      <c r="J70" s="23" t="s">
        <v>103</v>
      </c>
      <c r="K70" s="23" t="s">
        <v>312</v>
      </c>
      <c r="L70" s="23">
        <v>3.61</v>
      </c>
      <c r="M70" s="32">
        <v>1283.5626830000001</v>
      </c>
      <c r="N70" s="32">
        <v>1387.4532469999999</v>
      </c>
      <c r="O70" s="32">
        <f t="shared" si="30"/>
        <v>103.89056399999981</v>
      </c>
      <c r="P70" s="32">
        <f t="shared" si="31"/>
        <v>103.99295769021602</v>
      </c>
      <c r="Q70" s="32">
        <v>103.99295769021602</v>
      </c>
      <c r="R70" s="32">
        <v>103.91956704497601</v>
      </c>
      <c r="S70" s="60">
        <v>0.50176587506960102</v>
      </c>
      <c r="T70" s="40">
        <v>1284.0425969999999</v>
      </c>
      <c r="U70" s="41">
        <v>1285.046247</v>
      </c>
      <c r="V70" s="41">
        <v>1386.997282</v>
      </c>
      <c r="W70" s="41">
        <v>1387.9771840000001</v>
      </c>
      <c r="X70" s="41">
        <f t="shared" si="24"/>
        <v>102.95468500000015</v>
      </c>
      <c r="Y70" s="41">
        <f t="shared" si="25"/>
        <v>102.93093700000009</v>
      </c>
      <c r="Z70" s="41">
        <f t="shared" si="28"/>
        <v>103.05615629552798</v>
      </c>
      <c r="AA70" s="41">
        <f t="shared" si="29"/>
        <v>103.03238488969335</v>
      </c>
      <c r="AB70" s="41">
        <f t="shared" si="22"/>
        <v>0.53651523066405138</v>
      </c>
      <c r="AC70" s="58" t="s">
        <v>132</v>
      </c>
      <c r="AD70" s="57">
        <v>1116.902801</v>
      </c>
      <c r="AE70" s="57">
        <v>1447.05504</v>
      </c>
      <c r="AF70" s="57">
        <f t="shared" si="26"/>
        <v>330.15223900000001</v>
      </c>
      <c r="AG70" s="57">
        <v>1115.9919271556801</v>
      </c>
      <c r="AH70" s="57">
        <v>1446.4695615023099</v>
      </c>
      <c r="AI70" s="57">
        <f t="shared" si="27"/>
        <v>330.47763434662988</v>
      </c>
      <c r="AJ70" s="59" t="s">
        <v>157</v>
      </c>
    </row>
    <row r="71" spans="1:36" x14ac:dyDescent="0.2">
      <c r="A71" s="3">
        <v>44587</v>
      </c>
      <c r="B71" s="6">
        <v>0.67995370370370367</v>
      </c>
      <c r="C71" s="2">
        <v>37</v>
      </c>
      <c r="D71" s="2">
        <v>1800</v>
      </c>
      <c r="E71" s="79">
        <v>1</v>
      </c>
      <c r="F71" s="2">
        <v>45</v>
      </c>
      <c r="G71" s="2">
        <v>5</v>
      </c>
      <c r="H71" s="2">
        <f t="shared" si="23"/>
        <v>225</v>
      </c>
      <c r="I71" s="2">
        <v>103.889894949531</v>
      </c>
      <c r="J71" s="23" t="s">
        <v>103</v>
      </c>
      <c r="K71" s="23" t="s">
        <v>312</v>
      </c>
      <c r="L71" s="23">
        <v>3.61</v>
      </c>
      <c r="M71" s="32">
        <v>1283.6539090000001</v>
      </c>
      <c r="N71" s="32">
        <v>1387.4609809999999</v>
      </c>
      <c r="O71" s="32">
        <f t="shared" si="30"/>
        <v>103.80707199999983</v>
      </c>
      <c r="P71" s="32">
        <f t="shared" si="31"/>
        <v>103.88446923305837</v>
      </c>
      <c r="Q71" s="32">
        <v>103.88446923305837</v>
      </c>
      <c r="R71" s="32">
        <v>103.91956704497601</v>
      </c>
      <c r="S71" s="60">
        <v>0.50176587506960102</v>
      </c>
      <c r="T71" s="40">
        <v>1283.527554</v>
      </c>
      <c r="U71" s="41">
        <v>1284.5158249999999</v>
      </c>
      <c r="V71" s="41">
        <v>1387.406986</v>
      </c>
      <c r="W71" s="41">
        <v>1387.6100309999999</v>
      </c>
      <c r="X71" s="41">
        <f t="shared" si="24"/>
        <v>103.87943199999995</v>
      </c>
      <c r="Y71" s="41">
        <f t="shared" si="25"/>
        <v>103.09420599999999</v>
      </c>
      <c r="Z71" s="41">
        <f t="shared" si="28"/>
        <v>103.95688318375448</v>
      </c>
      <c r="AA71" s="41">
        <f t="shared" si="29"/>
        <v>103.17107172923245</v>
      </c>
      <c r="AB71" s="41">
        <f t="shared" si="22"/>
        <v>0.48524745551406706</v>
      </c>
      <c r="AC71" s="58" t="s">
        <v>134</v>
      </c>
      <c r="AD71" s="57">
        <v>1116.8251780000001</v>
      </c>
      <c r="AE71" s="57">
        <v>1447.0565959999999</v>
      </c>
      <c r="AF71" s="57">
        <f t="shared" si="26"/>
        <v>330.23141799999985</v>
      </c>
      <c r="AG71" s="57">
        <v>1115.9919271556801</v>
      </c>
      <c r="AH71" s="57">
        <v>1446.4695615023099</v>
      </c>
      <c r="AI71" s="57">
        <f t="shared" si="27"/>
        <v>330.47763434662988</v>
      </c>
      <c r="AJ71" s="59" t="s">
        <v>158</v>
      </c>
    </row>
    <row r="72" spans="1:36" x14ac:dyDescent="0.2">
      <c r="A72" s="3">
        <v>44587</v>
      </c>
      <c r="B72" s="6">
        <v>0.68393518518518526</v>
      </c>
      <c r="C72" s="2">
        <v>37</v>
      </c>
      <c r="D72" s="2">
        <v>1800</v>
      </c>
      <c r="E72" s="79">
        <v>2</v>
      </c>
      <c r="F72" s="2">
        <v>45</v>
      </c>
      <c r="G72" s="2">
        <v>5</v>
      </c>
      <c r="H72" s="2">
        <f t="shared" si="23"/>
        <v>225</v>
      </c>
      <c r="I72" s="2">
        <v>103.87475268338299</v>
      </c>
      <c r="J72" s="23" t="s">
        <v>103</v>
      </c>
      <c r="K72" s="23" t="s">
        <v>312</v>
      </c>
      <c r="L72" s="23">
        <v>3.61</v>
      </c>
      <c r="M72" s="32">
        <v>1283.719002</v>
      </c>
      <c r="N72" s="32">
        <v>1387.5109930000001</v>
      </c>
      <c r="O72" s="32">
        <f t="shared" si="30"/>
        <v>103.79199100000005</v>
      </c>
      <c r="P72" s="32">
        <f t="shared" si="31"/>
        <v>103.88071879073212</v>
      </c>
      <c r="Q72" s="32">
        <v>103.88071879073212</v>
      </c>
      <c r="R72" s="32">
        <v>103.91956704497601</v>
      </c>
      <c r="S72" s="60">
        <v>0.50176587506960102</v>
      </c>
      <c r="T72" s="40">
        <v>1282.5752070000001</v>
      </c>
      <c r="U72" s="41">
        <v>1283.799088</v>
      </c>
      <c r="V72" s="41">
        <v>1383.8815320000001</v>
      </c>
      <c r="W72" s="41">
        <v>1387.5141779999999</v>
      </c>
      <c r="X72" s="41">
        <f t="shared" si="24"/>
        <v>101.30632500000002</v>
      </c>
      <c r="Y72" s="41">
        <f t="shared" si="25"/>
        <v>103.71508999999992</v>
      </c>
      <c r="Z72" s="41">
        <f t="shared" si="28"/>
        <v>101.3929278902407</v>
      </c>
      <c r="AA72" s="41">
        <f t="shared" si="29"/>
        <v>103.80375205101768</v>
      </c>
      <c r="AB72" s="41">
        <f t="shared" si="22"/>
        <v>0.48348647607575507</v>
      </c>
      <c r="AC72" s="58" t="s">
        <v>135</v>
      </c>
      <c r="AD72" s="57">
        <v>1116.8532849999999</v>
      </c>
      <c r="AE72" s="57">
        <v>1447.048648</v>
      </c>
      <c r="AF72" s="57">
        <f t="shared" si="26"/>
        <v>330.19536300000004</v>
      </c>
      <c r="AG72" s="57">
        <v>1115.9919271556801</v>
      </c>
      <c r="AH72" s="57">
        <v>1446.4695615023099</v>
      </c>
      <c r="AI72" s="57">
        <f t="shared" si="27"/>
        <v>330.47763434662988</v>
      </c>
      <c r="AJ72" s="59" t="s">
        <v>159</v>
      </c>
    </row>
    <row r="73" spans="1:36" x14ac:dyDescent="0.2">
      <c r="A73" s="3">
        <v>44587</v>
      </c>
      <c r="B73" s="6">
        <v>0.68828703703703698</v>
      </c>
      <c r="C73" s="2">
        <v>37</v>
      </c>
      <c r="D73" s="2">
        <v>1800</v>
      </c>
      <c r="E73" s="79">
        <v>5</v>
      </c>
      <c r="F73" s="2">
        <v>45</v>
      </c>
      <c r="G73" s="2">
        <v>5</v>
      </c>
      <c r="H73" s="2">
        <f t="shared" si="23"/>
        <v>225</v>
      </c>
      <c r="I73" s="2">
        <v>103.83541559138401</v>
      </c>
      <c r="J73" s="23" t="s">
        <v>103</v>
      </c>
      <c r="K73" s="23" t="s">
        <v>312</v>
      </c>
      <c r="L73" s="23">
        <v>3.61</v>
      </c>
      <c r="M73" s="32">
        <v>1283.7911039999999</v>
      </c>
      <c r="N73" s="32">
        <v>1387.5438429999999</v>
      </c>
      <c r="O73" s="32">
        <f t="shared" si="30"/>
        <v>103.75273900000002</v>
      </c>
      <c r="P73" s="32">
        <f t="shared" si="31"/>
        <v>103.84143323570333</v>
      </c>
      <c r="Q73" s="32">
        <v>103.84143323570333</v>
      </c>
      <c r="R73" s="32">
        <v>103.91956704497601</v>
      </c>
      <c r="S73" s="60">
        <v>0.50176587506960102</v>
      </c>
      <c r="T73" s="40">
        <v>1283.0044720000001</v>
      </c>
      <c r="U73" s="41">
        <v>1283.8117239999999</v>
      </c>
      <c r="V73" s="41">
        <v>1386.287347</v>
      </c>
      <c r="W73" s="41">
        <v>1387.56258</v>
      </c>
      <c r="X73" s="41">
        <f t="shared" si="24"/>
        <v>103.28287499999988</v>
      </c>
      <c r="Y73" s="41">
        <f t="shared" si="25"/>
        <v>103.75085600000011</v>
      </c>
      <c r="Z73" s="41">
        <f t="shared" si="28"/>
        <v>103.37116756699771</v>
      </c>
      <c r="AA73" s="41">
        <f t="shared" si="29"/>
        <v>103.83954862599897</v>
      </c>
      <c r="AB73" s="41">
        <f t="shared" si="22"/>
        <v>0.46509073524128647</v>
      </c>
      <c r="AC73" s="58" t="s">
        <v>136</v>
      </c>
      <c r="AD73" s="57">
        <v>1116.8532849999999</v>
      </c>
      <c r="AE73" s="57">
        <v>1447.048648</v>
      </c>
      <c r="AF73" s="57">
        <f t="shared" si="26"/>
        <v>330.19536300000004</v>
      </c>
      <c r="AG73" s="57">
        <v>1115.9919271556801</v>
      </c>
      <c r="AH73" s="57">
        <v>1446.4695615023099</v>
      </c>
      <c r="AI73" s="57">
        <f t="shared" si="27"/>
        <v>330.47763434662988</v>
      </c>
      <c r="AJ73" s="59" t="s">
        <v>159</v>
      </c>
    </row>
    <row r="74" spans="1:36" x14ac:dyDescent="0.2">
      <c r="A74" s="3">
        <v>44587</v>
      </c>
      <c r="B74" s="6">
        <v>0.69267361111111114</v>
      </c>
      <c r="C74" s="2">
        <v>37</v>
      </c>
      <c r="D74" s="2">
        <v>1800</v>
      </c>
      <c r="E74" s="79">
        <v>8</v>
      </c>
      <c r="F74" s="2">
        <v>45</v>
      </c>
      <c r="G74" s="2">
        <v>5</v>
      </c>
      <c r="H74" s="2">
        <f t="shared" si="23"/>
        <v>225</v>
      </c>
      <c r="I74" s="2">
        <v>103.875721483717</v>
      </c>
      <c r="J74" s="23" t="s">
        <v>103</v>
      </c>
      <c r="K74" s="23" t="s">
        <v>312</v>
      </c>
      <c r="L74" s="23">
        <v>3.61</v>
      </c>
      <c r="M74" s="32">
        <v>1283.6906670000001</v>
      </c>
      <c r="N74" s="32">
        <v>1387.4837339999999</v>
      </c>
      <c r="O74" s="32">
        <f t="shared" si="30"/>
        <v>103.79306699999984</v>
      </c>
      <c r="P74" s="32">
        <f t="shared" si="31"/>
        <v>103.86924880857048</v>
      </c>
      <c r="Q74" s="32">
        <v>103.86924880857048</v>
      </c>
      <c r="R74" s="32">
        <v>103.91956704497601</v>
      </c>
      <c r="S74" s="60">
        <v>0.50176587506960102</v>
      </c>
      <c r="T74" s="40">
        <v>1284.0113329999999</v>
      </c>
      <c r="U74" s="41">
        <v>1285.1476090000001</v>
      </c>
      <c r="V74" s="41">
        <v>1387.437171</v>
      </c>
      <c r="W74" s="41">
        <v>1388.2347400000001</v>
      </c>
      <c r="X74" s="41">
        <f t="shared" si="24"/>
        <v>103.42583800000011</v>
      </c>
      <c r="Y74" s="41">
        <f t="shared" si="25"/>
        <v>103.087131</v>
      </c>
      <c r="Z74" s="41">
        <f t="shared" si="28"/>
        <v>103.50175027063158</v>
      </c>
      <c r="AA74" s="41">
        <f t="shared" si="29"/>
        <v>103.16279466720754</v>
      </c>
      <c r="AB74" s="41">
        <f t="shared" si="22"/>
        <v>0.47810598026652523</v>
      </c>
      <c r="AC74" s="58" t="s">
        <v>137</v>
      </c>
      <c r="AD74" s="57">
        <v>1116.8287720000001</v>
      </c>
      <c r="AE74" s="57">
        <v>1447.0640209999999</v>
      </c>
      <c r="AF74" s="57">
        <f t="shared" si="26"/>
        <v>330.23524899999984</v>
      </c>
      <c r="AG74" s="57">
        <v>1115.9919271556801</v>
      </c>
      <c r="AH74" s="57">
        <v>1446.4695615023099</v>
      </c>
      <c r="AI74" s="57">
        <f t="shared" si="27"/>
        <v>330.47763434662988</v>
      </c>
      <c r="AJ74" s="59" t="s">
        <v>160</v>
      </c>
    </row>
    <row r="75" spans="1:36" x14ac:dyDescent="0.2">
      <c r="A75" s="3">
        <v>44587</v>
      </c>
      <c r="B75" s="6">
        <v>0.80329861111111101</v>
      </c>
      <c r="C75" s="2">
        <v>37</v>
      </c>
      <c r="D75" s="2">
        <v>1800</v>
      </c>
      <c r="E75" s="79">
        <v>12</v>
      </c>
      <c r="F75" s="2">
        <v>45</v>
      </c>
      <c r="G75" s="2">
        <v>5</v>
      </c>
      <c r="H75" s="2">
        <f t="shared" si="23"/>
        <v>225</v>
      </c>
      <c r="I75" s="2">
        <v>103.788429277124</v>
      </c>
      <c r="J75" s="23" t="s">
        <v>103</v>
      </c>
      <c r="K75" s="23" t="s">
        <v>312</v>
      </c>
      <c r="L75" s="23">
        <v>3.61</v>
      </c>
      <c r="M75" s="32">
        <v>1283.8290750000001</v>
      </c>
      <c r="N75" s="32">
        <v>1387.5362849999999</v>
      </c>
      <c r="O75" s="32">
        <f t="shared" si="30"/>
        <v>103.7072099999998</v>
      </c>
      <c r="P75" s="32">
        <f t="shared" si="31"/>
        <v>103.79437658947849</v>
      </c>
      <c r="Q75" s="32">
        <v>103.79437658947849</v>
      </c>
      <c r="R75" s="32">
        <v>103.91956704497601</v>
      </c>
      <c r="S75" s="60">
        <v>0.50176587506960102</v>
      </c>
      <c r="T75" s="40">
        <v>1284.1960750000001</v>
      </c>
      <c r="U75" s="41">
        <v>1285.1816530000001</v>
      </c>
      <c r="V75" s="41">
        <v>1387.4409659999999</v>
      </c>
      <c r="W75" s="41">
        <v>1388.2279289999999</v>
      </c>
      <c r="X75" s="41">
        <f t="shared" si="24"/>
        <v>103.24489099999982</v>
      </c>
      <c r="Y75" s="41">
        <f t="shared" si="25"/>
        <v>103.04627599999981</v>
      </c>
      <c r="Z75" s="41">
        <f t="shared" si="28"/>
        <v>103.33166900732998</v>
      </c>
      <c r="AA75" s="41">
        <f t="shared" si="29"/>
        <v>103.13288707012116</v>
      </c>
      <c r="AB75" s="41">
        <f t="shared" si="22"/>
        <v>0.44318401027375087</v>
      </c>
      <c r="AC75" s="58" t="s">
        <v>138</v>
      </c>
      <c r="AD75" s="57">
        <v>1116.8111899999999</v>
      </c>
      <c r="AE75" s="57">
        <v>1447.011289</v>
      </c>
      <c r="AF75" s="57">
        <f t="shared" si="26"/>
        <v>330.20009900000014</v>
      </c>
      <c r="AG75" s="57">
        <v>1115.9919271556801</v>
      </c>
      <c r="AH75" s="57">
        <v>1446.4695615023099</v>
      </c>
      <c r="AI75" s="57">
        <f t="shared" si="27"/>
        <v>330.47763434662988</v>
      </c>
      <c r="AJ75" s="59" t="s">
        <v>161</v>
      </c>
    </row>
    <row r="76" spans="1:36" x14ac:dyDescent="0.2">
      <c r="A76" s="3">
        <v>44587</v>
      </c>
      <c r="B76" s="6">
        <v>0.8081018518518519</v>
      </c>
      <c r="C76" s="2">
        <v>37</v>
      </c>
      <c r="D76" s="2">
        <v>1800</v>
      </c>
      <c r="E76" s="79">
        <v>20</v>
      </c>
      <c r="F76" s="2">
        <v>45</v>
      </c>
      <c r="G76" s="2">
        <v>5</v>
      </c>
      <c r="H76" s="2">
        <f t="shared" si="23"/>
        <v>225</v>
      </c>
      <c r="I76" s="2">
        <v>103.677760436451</v>
      </c>
      <c r="J76" s="23" t="s">
        <v>103</v>
      </c>
      <c r="K76" s="23" t="s">
        <v>312</v>
      </c>
      <c r="L76" s="23">
        <v>3.61</v>
      </c>
      <c r="M76" s="32">
        <v>1284.0476920000001</v>
      </c>
      <c r="N76" s="32">
        <v>1387.6443790000001</v>
      </c>
      <c r="O76" s="32">
        <f t="shared" si="30"/>
        <v>103.59668699999997</v>
      </c>
      <c r="P76" s="32">
        <f t="shared" si="31"/>
        <v>103.66933709760231</v>
      </c>
      <c r="Q76" s="32">
        <v>103.66933709760231</v>
      </c>
      <c r="R76" s="32">
        <v>103.91956704497601</v>
      </c>
      <c r="S76" s="60">
        <v>0.50176587506960102</v>
      </c>
      <c r="T76" s="40">
        <v>1283.6827740000001</v>
      </c>
      <c r="U76" s="41">
        <v>1284.0698970000001</v>
      </c>
      <c r="V76" s="41">
        <v>1386.9311769999999</v>
      </c>
      <c r="W76" s="41">
        <v>1387.6692399999999</v>
      </c>
      <c r="X76" s="41">
        <f t="shared" si="24"/>
        <v>103.24840299999983</v>
      </c>
      <c r="Y76" s="41">
        <f t="shared" si="25"/>
        <v>103.59934299999986</v>
      </c>
      <c r="Z76" s="41">
        <f t="shared" si="28"/>
        <v>103.32080885362751</v>
      </c>
      <c r="AA76" s="41">
        <f t="shared" si="29"/>
        <v>103.67199496019708</v>
      </c>
      <c r="AB76" s="41">
        <f t="shared" si="22"/>
        <v>0.38573565172762275</v>
      </c>
      <c r="AC76" s="58" t="s">
        <v>139</v>
      </c>
      <c r="AD76" s="57">
        <v>1116.765588</v>
      </c>
      <c r="AE76" s="57">
        <v>1447.011628</v>
      </c>
      <c r="AF76" s="57">
        <f t="shared" si="26"/>
        <v>330.24603999999999</v>
      </c>
      <c r="AG76" s="57">
        <v>1115.9919271556801</v>
      </c>
      <c r="AH76" s="57">
        <v>1446.4695615023099</v>
      </c>
      <c r="AI76" s="57">
        <f t="shared" si="27"/>
        <v>330.47763434662988</v>
      </c>
      <c r="AJ76" s="59" t="s">
        <v>162</v>
      </c>
    </row>
    <row r="77" spans="1:36" x14ac:dyDescent="0.2">
      <c r="A77" s="4">
        <v>44587</v>
      </c>
      <c r="B77" s="7">
        <v>0.8125</v>
      </c>
      <c r="C77" s="5">
        <v>37</v>
      </c>
      <c r="D77" s="5">
        <v>1800</v>
      </c>
      <c r="E77" s="81">
        <v>0.5</v>
      </c>
      <c r="F77" s="5">
        <v>45</v>
      </c>
      <c r="G77" s="5">
        <v>5</v>
      </c>
      <c r="H77" s="5">
        <f t="shared" si="23"/>
        <v>225</v>
      </c>
      <c r="I77" s="5">
        <v>103.85451431982101</v>
      </c>
      <c r="J77" s="25" t="s">
        <v>103</v>
      </c>
      <c r="K77" s="25" t="s">
        <v>312</v>
      </c>
      <c r="L77" s="25">
        <v>3.61</v>
      </c>
      <c r="M77" s="34">
        <v>1283.675389</v>
      </c>
      <c r="N77" s="34">
        <v>1387.448746</v>
      </c>
      <c r="O77" s="34">
        <f t="shared" si="30"/>
        <v>103.77335700000003</v>
      </c>
      <c r="P77" s="34">
        <f t="shared" si="31"/>
        <v>103.84946773705582</v>
      </c>
      <c r="Q77" s="34">
        <v>103.84946773705582</v>
      </c>
      <c r="R77" s="34">
        <v>103.91956704497601</v>
      </c>
      <c r="S77" s="85">
        <v>0.50176587506960102</v>
      </c>
      <c r="T77" s="44">
        <v>1283.1076230000001</v>
      </c>
      <c r="U77" s="45">
        <v>1283.7245350000001</v>
      </c>
      <c r="V77" s="45">
        <v>1387.369999</v>
      </c>
      <c r="W77" s="45">
        <v>1387.480225</v>
      </c>
      <c r="X77" s="45">
        <f t="shared" si="24"/>
        <v>104.2623759999999</v>
      </c>
      <c r="Y77" s="45">
        <f t="shared" si="25"/>
        <v>103.75568999999996</v>
      </c>
      <c r="Z77" s="45">
        <f t="shared" si="28"/>
        <v>104.33884539940988</v>
      </c>
      <c r="AA77" s="45">
        <f t="shared" si="29"/>
        <v>103.83178777950641</v>
      </c>
      <c r="AB77" s="45">
        <f t="shared" si="22"/>
        <v>0.46884530350297354</v>
      </c>
      <c r="AC77" s="64" t="s">
        <v>133</v>
      </c>
      <c r="AD77" s="65">
        <v>1116.79216</v>
      </c>
      <c r="AE77" s="65">
        <v>1447.027589</v>
      </c>
      <c r="AF77" s="65">
        <f t="shared" si="26"/>
        <v>330.23542900000007</v>
      </c>
      <c r="AG77" s="65">
        <v>1115.9919271556801</v>
      </c>
      <c r="AH77" s="65">
        <v>1446.4695615023099</v>
      </c>
      <c r="AI77" s="65">
        <f t="shared" si="27"/>
        <v>330.47763434662988</v>
      </c>
      <c r="AJ77" s="66" t="s">
        <v>163</v>
      </c>
    </row>
    <row r="78" spans="1:36" x14ac:dyDescent="0.2">
      <c r="A78" s="11">
        <v>44547</v>
      </c>
      <c r="B78" s="12">
        <v>0.58958333333333335</v>
      </c>
      <c r="C78" s="8">
        <v>37</v>
      </c>
      <c r="D78" s="8">
        <v>1800</v>
      </c>
      <c r="E78" s="80">
        <v>12</v>
      </c>
      <c r="F78" s="8">
        <v>45</v>
      </c>
      <c r="G78" s="8">
        <v>5</v>
      </c>
      <c r="H78" s="8">
        <f t="shared" si="23"/>
        <v>225</v>
      </c>
      <c r="I78" s="8">
        <v>103.48381175823</v>
      </c>
      <c r="J78" s="24" t="s">
        <v>477</v>
      </c>
      <c r="K78" s="24" t="s">
        <v>455</v>
      </c>
      <c r="L78" s="24">
        <v>6.6</v>
      </c>
      <c r="M78" s="33">
        <v>1284.806143</v>
      </c>
      <c r="N78" s="33">
        <v>1388.203017</v>
      </c>
      <c r="O78" s="33">
        <f t="shared" si="30"/>
        <v>103.39687400000003</v>
      </c>
      <c r="P78" s="33">
        <f t="shared" si="31"/>
        <v>103.50094485313471</v>
      </c>
      <c r="Q78" s="33">
        <v>103.50094485313471</v>
      </c>
      <c r="R78" s="33">
        <v>103.628397093134</v>
      </c>
      <c r="S78" s="33">
        <v>0.36719396984283698</v>
      </c>
      <c r="T78" s="43"/>
      <c r="U78" s="43"/>
      <c r="V78" s="43"/>
      <c r="W78" s="43"/>
      <c r="X78" s="43"/>
      <c r="Y78" s="43"/>
      <c r="Z78" s="43"/>
      <c r="AA78" s="43"/>
      <c r="AB78" s="43">
        <f t="shared" si="22"/>
        <v>0.31043489022149379</v>
      </c>
      <c r="AC78" s="61" t="s">
        <v>204</v>
      </c>
      <c r="AD78" s="67">
        <v>1117.2108740000001</v>
      </c>
      <c r="AE78" s="67">
        <v>1447.356211</v>
      </c>
      <c r="AF78" s="67">
        <f t="shared" si="26"/>
        <v>330.14533699999993</v>
      </c>
      <c r="AG78" s="67">
        <v>1115.9919271556801</v>
      </c>
      <c r="AH78" s="67">
        <v>1446.4695615023099</v>
      </c>
      <c r="AI78" s="67">
        <v>330.47763434662988</v>
      </c>
      <c r="AJ78" s="68" t="s">
        <v>175</v>
      </c>
    </row>
    <row r="79" spans="1:36" x14ac:dyDescent="0.2">
      <c r="A79" s="3">
        <v>44547</v>
      </c>
      <c r="B79" s="6">
        <v>0.59444444444444444</v>
      </c>
      <c r="C79" s="2">
        <v>37</v>
      </c>
      <c r="D79" s="2">
        <v>1800</v>
      </c>
      <c r="E79" s="79">
        <v>12</v>
      </c>
      <c r="F79" s="2">
        <v>45</v>
      </c>
      <c r="G79" s="2">
        <v>5</v>
      </c>
      <c r="H79" s="88">
        <f t="shared" si="23"/>
        <v>225</v>
      </c>
      <c r="I79" s="88">
        <v>103.31515845935201</v>
      </c>
      <c r="J79" s="23" t="s">
        <v>477</v>
      </c>
      <c r="K79" s="89" t="s">
        <v>458</v>
      </c>
      <c r="L79" s="23">
        <v>5.46</v>
      </c>
      <c r="M79" s="32">
        <v>1285.056437</v>
      </c>
      <c r="N79" s="32">
        <v>1388.2853700000001</v>
      </c>
      <c r="O79" s="32">
        <f t="shared" si="30"/>
        <v>103.2289330000001</v>
      </c>
      <c r="P79" s="32">
        <f t="shared" si="31"/>
        <v>103.32415064652164</v>
      </c>
      <c r="Q79" s="32">
        <v>103.32415064652164</v>
      </c>
      <c r="R79" s="32">
        <v>103.403960006521</v>
      </c>
      <c r="S79" s="32">
        <v>0.26832975518372898</v>
      </c>
      <c r="T79" s="41"/>
      <c r="U79" s="41"/>
      <c r="V79" s="41"/>
      <c r="W79" s="41"/>
      <c r="X79" s="41"/>
      <c r="Y79" s="41"/>
      <c r="Z79" s="41"/>
      <c r="AA79" s="41"/>
      <c r="AB79" s="41">
        <f t="shared" si="22"/>
        <v>0.23446534436742039</v>
      </c>
      <c r="AC79" s="58" t="s">
        <v>205</v>
      </c>
      <c r="AD79" s="69">
        <v>1117.164653</v>
      </c>
      <c r="AE79" s="69">
        <v>1447.3377379999999</v>
      </c>
      <c r="AF79" s="69">
        <f t="shared" si="26"/>
        <v>330.1730849999999</v>
      </c>
      <c r="AG79" s="69">
        <v>1115.9919271556801</v>
      </c>
      <c r="AH79" s="69">
        <v>1446.4695615023099</v>
      </c>
      <c r="AI79" s="69">
        <v>330.47763434662988</v>
      </c>
      <c r="AJ79" s="70" t="s">
        <v>176</v>
      </c>
    </row>
    <row r="80" spans="1:36" x14ac:dyDescent="0.2">
      <c r="A80" s="3">
        <v>44547</v>
      </c>
      <c r="B80" s="6">
        <v>0.6</v>
      </c>
      <c r="C80" s="2">
        <v>37</v>
      </c>
      <c r="D80" s="2">
        <v>1800</v>
      </c>
      <c r="E80" s="79">
        <v>12</v>
      </c>
      <c r="F80" s="2">
        <v>45</v>
      </c>
      <c r="G80" s="2">
        <v>5</v>
      </c>
      <c r="H80" s="2">
        <f t="shared" si="23"/>
        <v>225</v>
      </c>
      <c r="I80" s="2">
        <v>103.524162436776</v>
      </c>
      <c r="J80" s="23" t="s">
        <v>477</v>
      </c>
      <c r="K80" s="23" t="s">
        <v>456</v>
      </c>
      <c r="L80" s="23">
        <v>4.49</v>
      </c>
      <c r="M80" s="32">
        <v>1284.6798690000001</v>
      </c>
      <c r="N80" s="32">
        <v>1388.118285</v>
      </c>
      <c r="O80" s="32">
        <f t="shared" si="30"/>
        <v>103.43841599999996</v>
      </c>
      <c r="P80" s="32">
        <f t="shared" si="31"/>
        <v>103.52180990111448</v>
      </c>
      <c r="Q80" s="32">
        <v>103.52180990111448</v>
      </c>
      <c r="R80" s="32">
        <v>103.65347006111401</v>
      </c>
      <c r="S80" s="32">
        <v>0.37853275710519602</v>
      </c>
      <c r="T80" s="41"/>
      <c r="U80" s="41"/>
      <c r="V80" s="41"/>
      <c r="W80" s="41"/>
      <c r="X80" s="41"/>
      <c r="Y80" s="41"/>
      <c r="Z80" s="41"/>
      <c r="AA80" s="41"/>
      <c r="AB80" s="41">
        <f t="shared" si="22"/>
        <v>0.31962082615374354</v>
      </c>
      <c r="AC80" s="58" t="s">
        <v>206</v>
      </c>
      <c r="AD80" s="69">
        <v>1117.127424</v>
      </c>
      <c r="AE80" s="69">
        <v>1447.3388359999999</v>
      </c>
      <c r="AF80" s="69">
        <f t="shared" si="26"/>
        <v>330.21141199999988</v>
      </c>
      <c r="AG80" s="69">
        <v>1115.9919271556801</v>
      </c>
      <c r="AH80" s="69">
        <v>1446.4695615023099</v>
      </c>
      <c r="AI80" s="69">
        <v>330.47763434662988</v>
      </c>
      <c r="AJ80" s="70" t="s">
        <v>177</v>
      </c>
    </row>
    <row r="81" spans="1:37" x14ac:dyDescent="0.2">
      <c r="A81" s="3">
        <v>44547</v>
      </c>
      <c r="B81" s="6">
        <v>0.60486111111111118</v>
      </c>
      <c r="C81" s="2">
        <v>37</v>
      </c>
      <c r="D81" s="2">
        <v>1800</v>
      </c>
      <c r="E81" s="79">
        <v>12</v>
      </c>
      <c r="F81" s="2">
        <v>45</v>
      </c>
      <c r="G81" s="2">
        <v>5</v>
      </c>
      <c r="H81" s="2">
        <f t="shared" si="23"/>
        <v>225</v>
      </c>
      <c r="I81" s="2">
        <v>104.005947046297</v>
      </c>
      <c r="J81" s="23" t="s">
        <v>219</v>
      </c>
      <c r="K81" s="23" t="s">
        <v>459</v>
      </c>
      <c r="L81" s="23">
        <v>6.34</v>
      </c>
      <c r="M81" s="32">
        <v>1283.5581400000001</v>
      </c>
      <c r="N81" s="32">
        <v>1387.4785159999999</v>
      </c>
      <c r="O81" s="32">
        <f t="shared" si="30"/>
        <v>103.92037599999981</v>
      </c>
      <c r="P81" s="32">
        <f t="shared" si="31"/>
        <v>104.02271557780524</v>
      </c>
      <c r="Q81" s="32">
        <v>104.02271557780524</v>
      </c>
      <c r="R81" s="32">
        <v>104.14398157780499</v>
      </c>
      <c r="S81" s="32">
        <v>0.608746974055836</v>
      </c>
      <c r="T81" s="41"/>
      <c r="U81" s="41"/>
      <c r="V81" s="41"/>
      <c r="W81" s="41"/>
      <c r="X81" s="41"/>
      <c r="Y81" s="41"/>
      <c r="Z81" s="41"/>
      <c r="AA81" s="41"/>
      <c r="AB81" s="41">
        <f t="shared" si="22"/>
        <v>0.55067769623165685</v>
      </c>
      <c r="AC81" s="58" t="s">
        <v>207</v>
      </c>
      <c r="AD81" s="69">
        <v>1117.1816839999999</v>
      </c>
      <c r="AE81" s="69">
        <v>1447.334188</v>
      </c>
      <c r="AF81" s="69">
        <f t="shared" si="26"/>
        <v>330.15250400000014</v>
      </c>
      <c r="AG81" s="69">
        <v>1115.9919271556801</v>
      </c>
      <c r="AH81" s="69">
        <v>1446.4695615023099</v>
      </c>
      <c r="AI81" s="69">
        <v>330.47763434662988</v>
      </c>
      <c r="AJ81" s="70" t="s">
        <v>178</v>
      </c>
    </row>
    <row r="82" spans="1:37" x14ac:dyDescent="0.2">
      <c r="A82" s="3">
        <v>44547</v>
      </c>
      <c r="B82" s="6">
        <v>0.61111111111111105</v>
      </c>
      <c r="C82" s="2">
        <v>37</v>
      </c>
      <c r="D82" s="2">
        <v>1800</v>
      </c>
      <c r="E82" s="79">
        <v>12</v>
      </c>
      <c r="F82" s="2">
        <v>45</v>
      </c>
      <c r="G82" s="2">
        <v>5</v>
      </c>
      <c r="H82" s="2">
        <f t="shared" si="23"/>
        <v>225</v>
      </c>
      <c r="I82" s="2">
        <v>104.00115756413599</v>
      </c>
      <c r="J82" s="23" t="s">
        <v>220</v>
      </c>
      <c r="K82" s="23" t="s">
        <v>460</v>
      </c>
      <c r="L82" s="23">
        <v>5.532</v>
      </c>
      <c r="M82" s="32">
        <v>1283.5811289999999</v>
      </c>
      <c r="N82" s="32">
        <v>1387.4974580000001</v>
      </c>
      <c r="O82" s="32">
        <f t="shared" si="30"/>
        <v>103.91632900000013</v>
      </c>
      <c r="P82" s="32">
        <f t="shared" si="31"/>
        <v>104.00249683933447</v>
      </c>
      <c r="Q82" s="32">
        <v>104.00249683933447</v>
      </c>
      <c r="R82" s="32">
        <v>104.128486279334</v>
      </c>
      <c r="S82" s="32">
        <v>0.60129921536743602</v>
      </c>
      <c r="T82" s="41"/>
      <c r="U82" s="41"/>
      <c r="V82" s="41"/>
      <c r="W82" s="41"/>
      <c r="X82" s="41"/>
      <c r="Y82" s="41"/>
      <c r="Z82" s="41"/>
      <c r="AA82" s="41"/>
      <c r="AB82" s="41">
        <f t="shared" si="22"/>
        <v>0.54105087214486935</v>
      </c>
      <c r="AC82" s="58" t="s">
        <v>208</v>
      </c>
      <c r="AD82" s="69">
        <v>1117.122852</v>
      </c>
      <c r="AE82" s="69">
        <v>1447.3266799999999</v>
      </c>
      <c r="AF82" s="69">
        <f t="shared" si="26"/>
        <v>330.20382799999993</v>
      </c>
      <c r="AG82" s="69">
        <v>1115.9919271556801</v>
      </c>
      <c r="AH82" s="69">
        <v>1446.4695615023099</v>
      </c>
      <c r="AI82" s="69">
        <v>330.47763434662988</v>
      </c>
      <c r="AJ82" s="70" t="s">
        <v>179</v>
      </c>
    </row>
    <row r="83" spans="1:37" x14ac:dyDescent="0.2">
      <c r="A83" s="3">
        <v>44547</v>
      </c>
      <c r="B83" s="6">
        <v>0.61805555555555558</v>
      </c>
      <c r="C83" s="2">
        <v>37</v>
      </c>
      <c r="D83" s="2">
        <v>1800</v>
      </c>
      <c r="E83" s="79">
        <v>12</v>
      </c>
      <c r="F83" s="2">
        <v>45</v>
      </c>
      <c r="G83" s="2">
        <v>5</v>
      </c>
      <c r="H83" s="2">
        <f t="shared" si="23"/>
        <v>225</v>
      </c>
      <c r="I83" s="2">
        <v>103.971235780423</v>
      </c>
      <c r="J83" s="23" t="s">
        <v>221</v>
      </c>
      <c r="K83" s="23" t="s">
        <v>461</v>
      </c>
      <c r="L83" s="23">
        <v>9.11</v>
      </c>
      <c r="M83" s="32">
        <v>1283.6223090000001</v>
      </c>
      <c r="N83" s="32">
        <v>1387.5095610000001</v>
      </c>
      <c r="O83" s="32">
        <f t="shared" si="30"/>
        <v>103.88725199999999</v>
      </c>
      <c r="P83" s="32">
        <f t="shared" si="31"/>
        <v>103.97218441313389</v>
      </c>
      <c r="Q83" s="32">
        <v>103.97218441313389</v>
      </c>
      <c r="R83" s="32">
        <v>104.102508973133</v>
      </c>
      <c r="S83" s="32">
        <v>0.58882991742666302</v>
      </c>
      <c r="T83" s="41"/>
      <c r="U83" s="41"/>
      <c r="V83" s="41"/>
      <c r="W83" s="41"/>
      <c r="X83" s="41"/>
      <c r="Y83" s="41"/>
      <c r="Z83" s="41"/>
      <c r="AA83" s="41"/>
      <c r="AB83" s="41">
        <f t="shared" si="22"/>
        <v>0.52665252806807605</v>
      </c>
      <c r="AC83" s="58" t="s">
        <v>209</v>
      </c>
      <c r="AD83" s="69">
        <v>1117.119379</v>
      </c>
      <c r="AE83" s="69">
        <v>1447.3270540000001</v>
      </c>
      <c r="AF83" s="69">
        <f t="shared" si="26"/>
        <v>330.20767500000011</v>
      </c>
      <c r="AG83" s="69">
        <v>1115.9919271556801</v>
      </c>
      <c r="AH83" s="69">
        <v>1446.4695615023099</v>
      </c>
      <c r="AI83" s="69">
        <v>330.47763434662988</v>
      </c>
      <c r="AJ83" s="70" t="s">
        <v>180</v>
      </c>
    </row>
    <row r="84" spans="1:37" x14ac:dyDescent="0.2">
      <c r="A84" s="3">
        <v>44547</v>
      </c>
      <c r="B84" s="6">
        <v>0.63750000000000007</v>
      </c>
      <c r="C84" s="2">
        <v>37</v>
      </c>
      <c r="D84" s="2">
        <v>1800</v>
      </c>
      <c r="E84" s="79">
        <v>12</v>
      </c>
      <c r="F84" s="2">
        <v>45</v>
      </c>
      <c r="G84" s="2">
        <v>5</v>
      </c>
      <c r="H84" s="2">
        <f t="shared" si="23"/>
        <v>225</v>
      </c>
      <c r="I84" s="2">
        <v>103.39373092722001</v>
      </c>
      <c r="J84" s="23" t="s">
        <v>478</v>
      </c>
      <c r="K84" s="23" t="s">
        <v>462</v>
      </c>
      <c r="L84" s="23">
        <v>5.23</v>
      </c>
      <c r="M84" s="32">
        <v>1284.855061</v>
      </c>
      <c r="N84" s="32">
        <v>1388.167559</v>
      </c>
      <c r="O84" s="32">
        <f t="shared" si="30"/>
        <v>103.31249800000001</v>
      </c>
      <c r="P84" s="32">
        <f t="shared" si="31"/>
        <v>103.39651087786292</v>
      </c>
      <c r="Q84" s="32">
        <v>103.39651087786292</v>
      </c>
      <c r="R84" s="32">
        <v>103.503248237862</v>
      </c>
      <c r="S84" s="32">
        <v>0.31144682782906302</v>
      </c>
      <c r="T84" s="41"/>
      <c r="U84" s="41"/>
      <c r="V84" s="41"/>
      <c r="W84" s="41"/>
      <c r="X84" s="41"/>
      <c r="Y84" s="41"/>
      <c r="Z84" s="41"/>
      <c r="AA84" s="41"/>
      <c r="AB84" s="41">
        <f t="shared" si="22"/>
        <v>0.26513795963800657</v>
      </c>
      <c r="AC84" s="58" t="s">
        <v>212</v>
      </c>
      <c r="AD84" s="69">
        <v>1117.09238</v>
      </c>
      <c r="AE84" s="69">
        <v>1447.3014909999999</v>
      </c>
      <c r="AF84" s="69">
        <f t="shared" si="26"/>
        <v>330.20911099999989</v>
      </c>
      <c r="AG84" s="69">
        <v>1115.9919271556801</v>
      </c>
      <c r="AH84" s="69">
        <v>1446.4695615023099</v>
      </c>
      <c r="AI84" s="69">
        <v>330.47763434662988</v>
      </c>
      <c r="AJ84" s="70" t="s">
        <v>183</v>
      </c>
    </row>
    <row r="85" spans="1:37" x14ac:dyDescent="0.2">
      <c r="A85" s="3">
        <v>44547</v>
      </c>
      <c r="B85" s="6">
        <v>0.64236111111111105</v>
      </c>
      <c r="C85" s="2">
        <v>37</v>
      </c>
      <c r="D85" s="2">
        <v>1800</v>
      </c>
      <c r="E85" s="79">
        <v>12</v>
      </c>
      <c r="F85" s="2">
        <v>45</v>
      </c>
      <c r="G85" s="2">
        <v>5</v>
      </c>
      <c r="H85" s="2">
        <f t="shared" si="23"/>
        <v>225</v>
      </c>
      <c r="I85" s="2">
        <v>103.564342921057</v>
      </c>
      <c r="J85" s="23" t="s">
        <v>478</v>
      </c>
      <c r="K85" s="23" t="s">
        <v>463</v>
      </c>
      <c r="L85" s="23">
        <v>4.4349999999999996</v>
      </c>
      <c r="M85" s="32">
        <v>1284.4312359999999</v>
      </c>
      <c r="N85" s="32">
        <v>1387.9147840000001</v>
      </c>
      <c r="O85" s="32">
        <f t="shared" si="30"/>
        <v>103.48354800000016</v>
      </c>
      <c r="P85" s="32">
        <f t="shared" si="31"/>
        <v>103.59552944579715</v>
      </c>
      <c r="Q85" s="32">
        <v>103.59552944579715</v>
      </c>
      <c r="R85" s="32">
        <v>103.737483445797</v>
      </c>
      <c r="S85" s="32">
        <v>0.416900010911187</v>
      </c>
      <c r="T85" s="41"/>
      <c r="U85" s="41"/>
      <c r="V85" s="41"/>
      <c r="W85" s="41"/>
      <c r="X85" s="41"/>
      <c r="Y85" s="41"/>
      <c r="Z85" s="41"/>
      <c r="AA85" s="41"/>
      <c r="AB85" s="41">
        <f t="shared" si="22"/>
        <v>0.35241290557554267</v>
      </c>
      <c r="AC85" s="58" t="s">
        <v>213</v>
      </c>
      <c r="AD85" s="69">
        <v>1117.1786340000001</v>
      </c>
      <c r="AE85" s="69">
        <v>1447.299039</v>
      </c>
      <c r="AF85" s="69">
        <f t="shared" si="26"/>
        <v>330.12040499999989</v>
      </c>
      <c r="AG85" s="69">
        <v>1115.9919271556801</v>
      </c>
      <c r="AH85" s="69">
        <v>1446.4695615023099</v>
      </c>
      <c r="AI85" s="69">
        <v>330.47763434662988</v>
      </c>
      <c r="AJ85" s="70" t="s">
        <v>184</v>
      </c>
    </row>
    <row r="86" spans="1:37" x14ac:dyDescent="0.2">
      <c r="A86" s="3">
        <v>44547</v>
      </c>
      <c r="B86" s="6">
        <v>0.64930555555555558</v>
      </c>
      <c r="C86" s="2">
        <v>37</v>
      </c>
      <c r="D86" s="2">
        <v>1800</v>
      </c>
      <c r="E86" s="79">
        <v>12</v>
      </c>
      <c r="F86" s="2">
        <v>45</v>
      </c>
      <c r="G86" s="2">
        <v>5</v>
      </c>
      <c r="H86" s="2">
        <f t="shared" si="23"/>
        <v>225</v>
      </c>
      <c r="I86" s="2">
        <v>103.752558044903</v>
      </c>
      <c r="J86" s="23" t="s">
        <v>103</v>
      </c>
      <c r="K86" s="23" t="s">
        <v>312</v>
      </c>
      <c r="L86" s="23">
        <v>3.61</v>
      </c>
      <c r="M86" s="32">
        <v>1284.0146629999999</v>
      </c>
      <c r="N86" s="32">
        <v>1387.6870980000001</v>
      </c>
      <c r="O86" s="32">
        <f t="shared" si="30"/>
        <v>103.67243500000018</v>
      </c>
      <c r="P86" s="32">
        <f t="shared" ref="P86" si="32">(AI86/AF86)*O86</f>
        <v>103.75876887481726</v>
      </c>
      <c r="Q86" s="32">
        <v>103.75876887481726</v>
      </c>
      <c r="R86" s="32">
        <v>103.91956704497601</v>
      </c>
      <c r="S86" s="32">
        <v>0.50176587506960102</v>
      </c>
      <c r="T86" s="41"/>
      <c r="U86" s="41"/>
      <c r="V86" s="41"/>
      <c r="W86" s="41"/>
      <c r="X86" s="41"/>
      <c r="Y86" s="41"/>
      <c r="Z86" s="41"/>
      <c r="AA86" s="41"/>
      <c r="AB86" s="41">
        <f t="shared" ref="AB86" si="33">-47.2609 + 0.4596005*P86+ 0.0374189*(P86-103.733)^2-0.0187173*(P86-103.733)^3</f>
        <v>0.42670658142651086</v>
      </c>
      <c r="AC86" s="58" t="s">
        <v>214</v>
      </c>
      <c r="AD86" s="69">
        <v>1117.0858069999999</v>
      </c>
      <c r="AE86" s="69">
        <v>1447.2884630000001</v>
      </c>
      <c r="AF86" s="69">
        <f t="shared" si="26"/>
        <v>330.20265600000016</v>
      </c>
      <c r="AG86" s="69">
        <v>1115.9919271556801</v>
      </c>
      <c r="AH86" s="69">
        <v>1446.4695615023099</v>
      </c>
      <c r="AI86" s="69">
        <v>330.47763434662988</v>
      </c>
      <c r="AJ86" s="70" t="s">
        <v>185</v>
      </c>
      <c r="AK86" s="13"/>
    </row>
    <row r="87" spans="1:37" x14ac:dyDescent="0.2">
      <c r="A87" s="3">
        <v>44547</v>
      </c>
      <c r="B87" s="6">
        <v>0.65486111111111112</v>
      </c>
      <c r="C87" s="2">
        <v>37</v>
      </c>
      <c r="D87" s="2">
        <v>1800</v>
      </c>
      <c r="E87" s="79">
        <v>12</v>
      </c>
      <c r="F87" s="2">
        <v>45</v>
      </c>
      <c r="G87" s="2">
        <v>5</v>
      </c>
      <c r="H87" s="2">
        <f t="shared" si="23"/>
        <v>225</v>
      </c>
      <c r="I87" s="2">
        <v>103.68708892169499</v>
      </c>
      <c r="J87" s="23" t="s">
        <v>222</v>
      </c>
      <c r="K87" s="23" t="s">
        <v>464</v>
      </c>
      <c r="L87" s="23">
        <v>3.69</v>
      </c>
      <c r="M87" s="32">
        <v>1284.176414</v>
      </c>
      <c r="N87" s="32">
        <v>1387.784085</v>
      </c>
      <c r="O87" s="32">
        <f t="shared" si="30"/>
        <v>103.60767099999998</v>
      </c>
      <c r="P87" s="32">
        <f>(AI87/AF87)*O87</f>
        <v>103.69254818359546</v>
      </c>
      <c r="Q87" s="32">
        <v>103.69254818359546</v>
      </c>
      <c r="R87" s="32">
        <v>103.843892183595</v>
      </c>
      <c r="S87" s="32">
        <v>0.466239388758176</v>
      </c>
      <c r="T87" s="41"/>
      <c r="U87" s="41"/>
      <c r="V87" s="41"/>
      <c r="W87" s="41"/>
      <c r="X87" s="41"/>
      <c r="Y87" s="41"/>
      <c r="Z87" s="41"/>
      <c r="AA87" s="41"/>
      <c r="AB87" s="41">
        <f>-47.2609 + 0.4596005*P87+ 0.0374189*(P87-103.733)^2-0.0187173*(P87-103.733)^3</f>
        <v>0.3963094608110137</v>
      </c>
      <c r="AC87" s="58" t="s">
        <v>215</v>
      </c>
      <c r="AD87" s="69">
        <v>1117.110717</v>
      </c>
      <c r="AE87" s="69">
        <v>1447.3178399999999</v>
      </c>
      <c r="AF87" s="69">
        <f t="shared" si="26"/>
        <v>330.20712299999991</v>
      </c>
      <c r="AG87" s="69">
        <v>1115.9919271556801</v>
      </c>
      <c r="AH87" s="69">
        <v>1446.4695615023099</v>
      </c>
      <c r="AI87" s="69">
        <v>330.47763434662988</v>
      </c>
      <c r="AJ87" s="70" t="s">
        <v>186</v>
      </c>
    </row>
    <row r="88" spans="1:37" x14ac:dyDescent="0.2">
      <c r="A88" s="3">
        <v>44547</v>
      </c>
      <c r="B88" s="6">
        <v>0.66041666666666665</v>
      </c>
      <c r="C88" s="2">
        <v>37</v>
      </c>
      <c r="D88" s="2">
        <v>1800</v>
      </c>
      <c r="E88" s="79">
        <v>12</v>
      </c>
      <c r="F88" s="2">
        <v>45</v>
      </c>
      <c r="G88" s="2">
        <v>5</v>
      </c>
      <c r="H88" s="2">
        <f t="shared" si="23"/>
        <v>225</v>
      </c>
      <c r="I88" s="2">
        <v>103.273188939882</v>
      </c>
      <c r="J88" s="23" t="s">
        <v>223</v>
      </c>
      <c r="K88" s="23" t="s">
        <v>465</v>
      </c>
      <c r="L88" s="23">
        <v>18.28</v>
      </c>
      <c r="M88" s="32">
        <v>1285.1326349999999</v>
      </c>
      <c r="N88" s="32">
        <v>1388.3273750000001</v>
      </c>
      <c r="O88" s="32">
        <f t="shared" si="30"/>
        <v>103.19474000000014</v>
      </c>
      <c r="P88" s="32">
        <f>(AI88/AF88)*O88</f>
        <v>103.28879427999976</v>
      </c>
      <c r="Q88" s="32">
        <v>103.28879427999976</v>
      </c>
      <c r="R88" s="32">
        <v>103.360900839999</v>
      </c>
      <c r="S88" s="32">
        <v>0.24996696029266199</v>
      </c>
      <c r="T88" s="41"/>
      <c r="U88" s="41"/>
      <c r="V88" s="41"/>
      <c r="W88" s="41"/>
      <c r="X88" s="41"/>
      <c r="Y88" s="41"/>
      <c r="Z88" s="41"/>
      <c r="AA88" s="41"/>
      <c r="AB88" s="41">
        <f>-47.2609 + 0.4596005*P88+ 0.0374189*(P88-103.733)^2-0.0187173*(P88-103.733)^3</f>
        <v>0.21970551830694601</v>
      </c>
      <c r="AC88" s="58" t="s">
        <v>216</v>
      </c>
      <c r="AD88" s="69">
        <v>1117.0997259999999</v>
      </c>
      <c r="AE88" s="69">
        <v>1447.276429</v>
      </c>
      <c r="AF88" s="69">
        <f t="shared" si="26"/>
        <v>330.17670300000009</v>
      </c>
      <c r="AG88" s="69">
        <v>1115.9919271556801</v>
      </c>
      <c r="AH88" s="69">
        <v>1446.4695615023099</v>
      </c>
      <c r="AI88" s="69">
        <v>330.47763434662988</v>
      </c>
      <c r="AJ88" s="70" t="s">
        <v>187</v>
      </c>
    </row>
    <row r="89" spans="1:37" x14ac:dyDescent="0.2">
      <c r="A89" s="3">
        <v>44547</v>
      </c>
      <c r="B89" s="6">
        <v>0.66527777777777775</v>
      </c>
      <c r="C89" s="2">
        <v>37</v>
      </c>
      <c r="D89" s="2">
        <v>1800</v>
      </c>
      <c r="E89" s="79">
        <v>12</v>
      </c>
      <c r="F89" s="2">
        <v>45</v>
      </c>
      <c r="G89" s="2">
        <v>5</v>
      </c>
      <c r="H89" s="2">
        <f t="shared" si="23"/>
        <v>225</v>
      </c>
      <c r="I89" s="2">
        <v>103.661161038534</v>
      </c>
      <c r="J89" s="23" t="s">
        <v>224</v>
      </c>
      <c r="K89" s="23" t="s">
        <v>466</v>
      </c>
      <c r="L89" s="23">
        <v>8.6</v>
      </c>
      <c r="M89" s="32">
        <v>1284.1782880000001</v>
      </c>
      <c r="N89" s="32">
        <v>1387.7612779999999</v>
      </c>
      <c r="O89" s="32">
        <f t="shared" si="30"/>
        <v>103.58298999999988</v>
      </c>
      <c r="P89" s="32">
        <f>(AI89/AF89)*O89</f>
        <v>103.67579548000525</v>
      </c>
      <c r="Q89" s="32">
        <v>103.67579548000525</v>
      </c>
      <c r="R89" s="32">
        <v>103.82603812000499</v>
      </c>
      <c r="S89" s="32">
        <v>0.45790786049369703</v>
      </c>
      <c r="T89" s="41"/>
      <c r="U89" s="41"/>
      <c r="V89" s="41"/>
      <c r="W89" s="41"/>
      <c r="X89" s="41"/>
      <c r="Y89" s="41"/>
      <c r="Z89" s="41"/>
      <c r="AA89" s="41"/>
      <c r="AB89" s="41">
        <f>-47.2609 + 0.4596005*P89+ 0.0374189*(P89-103.733)^2-0.0187173*(P89-103.733)^3</f>
        <v>0.38867339227063624</v>
      </c>
      <c r="AC89" s="58" t="s">
        <v>217</v>
      </c>
      <c r="AD89" s="69">
        <v>1117.0828939999999</v>
      </c>
      <c r="AE89" s="69">
        <v>1447.2647010000001</v>
      </c>
      <c r="AF89" s="69">
        <f t="shared" si="26"/>
        <v>330.18180700000016</v>
      </c>
      <c r="AG89" s="69">
        <v>1115.9919271556801</v>
      </c>
      <c r="AH89" s="69">
        <v>1446.4695615023099</v>
      </c>
      <c r="AI89" s="69">
        <v>330.47763434662988</v>
      </c>
      <c r="AJ89" s="70" t="s">
        <v>188</v>
      </c>
    </row>
    <row r="90" spans="1:37" x14ac:dyDescent="0.2">
      <c r="A90" s="3">
        <v>44547</v>
      </c>
      <c r="B90" s="6">
        <v>0.62430555555555556</v>
      </c>
      <c r="C90" s="2">
        <v>37</v>
      </c>
      <c r="D90" s="2">
        <v>1800</v>
      </c>
      <c r="E90" s="79">
        <v>12</v>
      </c>
      <c r="F90" s="2">
        <v>45</v>
      </c>
      <c r="G90" s="2">
        <v>5</v>
      </c>
      <c r="H90" s="2">
        <f t="shared" si="23"/>
        <v>225</v>
      </c>
      <c r="I90" s="2">
        <v>104.150728141184</v>
      </c>
      <c r="J90" s="23" t="s">
        <v>102</v>
      </c>
      <c r="K90" s="23" t="s">
        <v>264</v>
      </c>
      <c r="L90" s="23">
        <v>4.26</v>
      </c>
      <c r="M90" s="32">
        <v>1283.2002680000001</v>
      </c>
      <c r="N90" s="32">
        <v>1387.267607</v>
      </c>
      <c r="O90" s="32">
        <f t="shared" si="30"/>
        <v>104.06733899999995</v>
      </c>
      <c r="P90" s="32">
        <f t="shared" ref="P90:P91" si="34">(AI90/AF90)*O90</f>
        <v>104.16372181521473</v>
      </c>
      <c r="Q90" s="32">
        <v>104.16372181521473</v>
      </c>
      <c r="R90" s="32">
        <v>104.19</v>
      </c>
      <c r="S90" s="32">
        <v>0.63090454099592497</v>
      </c>
      <c r="T90" s="41"/>
      <c r="U90" s="41"/>
      <c r="V90" s="41"/>
      <c r="W90" s="41"/>
      <c r="X90" s="41"/>
      <c r="Y90" s="41"/>
      <c r="Z90" s="41"/>
      <c r="AA90" s="41"/>
      <c r="AB90" s="41">
        <f t="shared" ref="AB90:AB91" si="35">-47.2609 + 0.4596005*P90+ 0.0374189*(P90-103.733)^2-0.0187173*(P90-103.733)^3</f>
        <v>0.61824496724158806</v>
      </c>
      <c r="AC90" s="58" t="s">
        <v>210</v>
      </c>
      <c r="AD90" s="69">
        <v>1117.16029</v>
      </c>
      <c r="AE90" s="69">
        <v>1447.3321330000001</v>
      </c>
      <c r="AF90" s="69">
        <f t="shared" si="26"/>
        <v>330.17184300000008</v>
      </c>
      <c r="AG90" s="69">
        <v>1115.9919271556801</v>
      </c>
      <c r="AH90" s="69">
        <v>1446.4695615023099</v>
      </c>
      <c r="AI90" s="69">
        <v>330.47763434662988</v>
      </c>
      <c r="AJ90" s="70" t="s">
        <v>181</v>
      </c>
      <c r="AK90" s="13"/>
    </row>
    <row r="91" spans="1:37" x14ac:dyDescent="0.2">
      <c r="A91" s="3">
        <v>44547</v>
      </c>
      <c r="B91" s="6">
        <v>0.62986111111111109</v>
      </c>
      <c r="C91" s="2">
        <v>37</v>
      </c>
      <c r="D91" s="2">
        <v>1800</v>
      </c>
      <c r="E91" s="79">
        <v>12</v>
      </c>
      <c r="F91" s="2">
        <v>45</v>
      </c>
      <c r="G91" s="2">
        <v>5</v>
      </c>
      <c r="H91" s="2">
        <f t="shared" si="23"/>
        <v>225</v>
      </c>
      <c r="I91" s="2">
        <v>103.434026378082</v>
      </c>
      <c r="J91" s="23" t="s">
        <v>104</v>
      </c>
      <c r="K91" s="23" t="s">
        <v>294</v>
      </c>
      <c r="L91" s="23">
        <v>7.44</v>
      </c>
      <c r="M91" s="32">
        <v>1284.7959989999999</v>
      </c>
      <c r="N91" s="32">
        <v>1388.1478629999999</v>
      </c>
      <c r="O91" s="32">
        <f t="shared" si="30"/>
        <v>103.35186399999998</v>
      </c>
      <c r="P91" s="32">
        <f t="shared" si="34"/>
        <v>103.44752746233466</v>
      </c>
      <c r="Q91" s="32">
        <v>103.44752746233466</v>
      </c>
      <c r="R91" s="32">
        <v>103.4461</v>
      </c>
      <c r="S91" s="32">
        <v>0.28650130575340699</v>
      </c>
      <c r="T91" s="41"/>
      <c r="U91" s="41"/>
      <c r="V91" s="41"/>
      <c r="W91" s="41"/>
      <c r="X91" s="41"/>
      <c r="Y91" s="41"/>
      <c r="Z91" s="41"/>
      <c r="AA91" s="41"/>
      <c r="AB91" s="41">
        <f t="shared" si="35"/>
        <v>0.28712023051695013</v>
      </c>
      <c r="AC91" s="58" t="s">
        <v>211</v>
      </c>
      <c r="AD91" s="69">
        <v>1117.147905</v>
      </c>
      <c r="AE91" s="69">
        <v>1447.319929</v>
      </c>
      <c r="AF91" s="69">
        <f t="shared" si="26"/>
        <v>330.17202399999996</v>
      </c>
      <c r="AG91" s="69">
        <v>1115.9919271556801</v>
      </c>
      <c r="AH91" s="69">
        <v>1446.4695615023099</v>
      </c>
      <c r="AI91" s="69">
        <v>330.47763434662988</v>
      </c>
      <c r="AJ91" s="70" t="s">
        <v>182</v>
      </c>
      <c r="AK91" s="13"/>
    </row>
    <row r="92" spans="1:37" x14ac:dyDescent="0.2">
      <c r="A92" s="3">
        <v>44557</v>
      </c>
      <c r="B92" s="6">
        <v>0.51874999999999993</v>
      </c>
      <c r="C92" s="2">
        <v>24</v>
      </c>
      <c r="D92" s="2">
        <v>1800</v>
      </c>
      <c r="E92" s="79">
        <v>12</v>
      </c>
      <c r="F92" s="2">
        <v>45</v>
      </c>
      <c r="G92" s="2">
        <v>5</v>
      </c>
      <c r="H92" s="2">
        <f t="shared" si="23"/>
        <v>225</v>
      </c>
      <c r="I92" s="2">
        <v>103.38584405332401</v>
      </c>
      <c r="J92" s="23" t="s">
        <v>477</v>
      </c>
      <c r="K92" s="23" t="s">
        <v>455</v>
      </c>
      <c r="L92" s="23">
        <v>6.6</v>
      </c>
      <c r="M92" s="32">
        <v>1285.1644550000001</v>
      </c>
      <c r="N92" s="32">
        <v>1388.4551240000001</v>
      </c>
      <c r="O92" s="32">
        <f t="shared" si="30"/>
        <v>103.29066899999998</v>
      </c>
      <c r="P92" s="32">
        <f t="shared" ref="P92:P97" si="36">(AI92/AF92)*O92</f>
        <v>103.38758909734108</v>
      </c>
      <c r="Q92" s="32">
        <v>103.50094485313471</v>
      </c>
      <c r="R92" s="32">
        <v>103.628397093134</v>
      </c>
      <c r="S92" s="32">
        <v>0.36719396984283698</v>
      </c>
      <c r="T92" s="41"/>
      <c r="U92" s="41"/>
      <c r="V92" s="41"/>
      <c r="W92" s="41"/>
      <c r="X92" s="41"/>
      <c r="Y92" s="41"/>
      <c r="Z92" s="41"/>
      <c r="AA92" s="41"/>
      <c r="AB92" s="41"/>
      <c r="AC92" s="58" t="s">
        <v>189</v>
      </c>
      <c r="AD92" s="69">
        <v>1117.2140879999999</v>
      </c>
      <c r="AE92" s="69">
        <v>1447.381918</v>
      </c>
      <c r="AF92" s="69">
        <f t="shared" si="26"/>
        <v>330.16783000000009</v>
      </c>
      <c r="AG92" s="69">
        <v>1115.9919271556801</v>
      </c>
      <c r="AH92" s="69">
        <v>1446.4695615023099</v>
      </c>
      <c r="AI92" s="69">
        <v>330.47763434662988</v>
      </c>
      <c r="AJ92" s="70" t="s">
        <v>176</v>
      </c>
    </row>
    <row r="93" spans="1:37" x14ac:dyDescent="0.2">
      <c r="A93" s="3">
        <v>44557</v>
      </c>
      <c r="B93" s="6">
        <v>0.52847222222222223</v>
      </c>
      <c r="C93" s="2">
        <v>24</v>
      </c>
      <c r="D93" s="2">
        <v>1800</v>
      </c>
      <c r="E93" s="79">
        <v>12</v>
      </c>
      <c r="F93" s="2">
        <v>45</v>
      </c>
      <c r="G93" s="2">
        <v>5</v>
      </c>
      <c r="H93" s="2">
        <f t="shared" si="23"/>
        <v>225</v>
      </c>
      <c r="I93" s="2">
        <v>103.418610028823</v>
      </c>
      <c r="J93" s="23" t="s">
        <v>477</v>
      </c>
      <c r="K93" s="23" t="s">
        <v>458</v>
      </c>
      <c r="L93" s="23">
        <v>5.46</v>
      </c>
      <c r="M93" s="32">
        <v>1285.197666</v>
      </c>
      <c r="N93" s="32">
        <v>1388.522213</v>
      </c>
      <c r="O93" s="32">
        <f t="shared" si="30"/>
        <v>103.32454699999994</v>
      </c>
      <c r="P93" s="32">
        <f t="shared" si="36"/>
        <v>103.41788203960762</v>
      </c>
      <c r="Q93" s="32">
        <v>103.32415064652164</v>
      </c>
      <c r="R93" s="32">
        <v>103.403960006521</v>
      </c>
      <c r="S93" s="32">
        <v>0.26832975518372898</v>
      </c>
      <c r="T93" s="41"/>
      <c r="U93" s="41"/>
      <c r="V93" s="41"/>
      <c r="W93" s="41"/>
      <c r="X93" s="41"/>
      <c r="Y93" s="41"/>
      <c r="Z93" s="41"/>
      <c r="AA93" s="41"/>
      <c r="AB93" s="41"/>
      <c r="AC93" s="58" t="s">
        <v>190</v>
      </c>
      <c r="AD93" s="69">
        <v>1117.2147339999999</v>
      </c>
      <c r="AE93" s="69">
        <v>1447.3941110000001</v>
      </c>
      <c r="AF93" s="69">
        <f t="shared" si="26"/>
        <v>330.17937700000016</v>
      </c>
      <c r="AG93" s="69">
        <v>1115.9919271556801</v>
      </c>
      <c r="AH93" s="69">
        <v>1446.4695615023099</v>
      </c>
      <c r="AI93" s="69">
        <v>330.47763434662988</v>
      </c>
      <c r="AJ93" s="70" t="s">
        <v>177</v>
      </c>
    </row>
    <row r="94" spans="1:37" x14ac:dyDescent="0.2">
      <c r="A94" s="3">
        <v>44557</v>
      </c>
      <c r="B94" s="6">
        <v>0.53472222222222221</v>
      </c>
      <c r="C94" s="2">
        <v>24</v>
      </c>
      <c r="D94" s="2">
        <v>1800</v>
      </c>
      <c r="E94" s="79">
        <v>12</v>
      </c>
      <c r="F94" s="2">
        <v>45</v>
      </c>
      <c r="G94" s="2">
        <v>5</v>
      </c>
      <c r="H94" s="2">
        <f t="shared" si="23"/>
        <v>225</v>
      </c>
      <c r="I94" s="2">
        <v>103.391204019431</v>
      </c>
      <c r="J94" s="23" t="s">
        <v>477</v>
      </c>
      <c r="K94" s="23" t="s">
        <v>456</v>
      </c>
      <c r="L94" s="23">
        <v>4.49</v>
      </c>
      <c r="M94" s="32">
        <v>1285.1090039999999</v>
      </c>
      <c r="N94" s="32">
        <v>1388.4069039999999</v>
      </c>
      <c r="O94" s="32">
        <f t="shared" si="30"/>
        <v>103.29790000000003</v>
      </c>
      <c r="P94" s="32">
        <f t="shared" si="36"/>
        <v>103.3880793856874</v>
      </c>
      <c r="Q94" s="32">
        <v>103.52180990111448</v>
      </c>
      <c r="R94" s="32">
        <v>103.65347006111401</v>
      </c>
      <c r="S94" s="32">
        <v>0.37853275710519602</v>
      </c>
      <c r="T94" s="41"/>
      <c r="U94" s="41"/>
      <c r="V94" s="41"/>
      <c r="W94" s="41"/>
      <c r="X94" s="41"/>
      <c r="Y94" s="41"/>
      <c r="Z94" s="41"/>
      <c r="AA94" s="41"/>
      <c r="AB94" s="41"/>
      <c r="AC94" s="58" t="s">
        <v>191</v>
      </c>
      <c r="AD94" s="69">
        <v>1117.2036989999999</v>
      </c>
      <c r="AE94" s="69">
        <v>1447.3930769999999</v>
      </c>
      <c r="AF94" s="69">
        <f t="shared" si="26"/>
        <v>330.18937800000003</v>
      </c>
      <c r="AG94" s="69">
        <v>1115.9919271556801</v>
      </c>
      <c r="AH94" s="69">
        <v>1446.4695615023099</v>
      </c>
      <c r="AI94" s="69">
        <v>330.47763434662988</v>
      </c>
      <c r="AJ94" s="70" t="s">
        <v>178</v>
      </c>
    </row>
    <row r="95" spans="1:37" x14ac:dyDescent="0.2">
      <c r="A95" s="3">
        <v>44557</v>
      </c>
      <c r="B95" s="6">
        <v>0.54097222222222219</v>
      </c>
      <c r="C95" s="2">
        <v>24</v>
      </c>
      <c r="D95" s="2">
        <v>1800</v>
      </c>
      <c r="E95" s="79">
        <v>12</v>
      </c>
      <c r="F95" s="2">
        <v>45</v>
      </c>
      <c r="G95" s="2">
        <v>5</v>
      </c>
      <c r="H95" s="2">
        <f t="shared" si="23"/>
        <v>225</v>
      </c>
      <c r="I95" s="2">
        <v>103.914324295094</v>
      </c>
      <c r="J95" s="23" t="s">
        <v>219</v>
      </c>
      <c r="K95" s="23" t="s">
        <v>459</v>
      </c>
      <c r="L95" s="23">
        <v>6.34</v>
      </c>
      <c r="M95" s="32">
        <v>1283.9384620000001</v>
      </c>
      <c r="N95" s="32">
        <v>1387.7597479999999</v>
      </c>
      <c r="O95" s="32">
        <f t="shared" si="30"/>
        <v>103.82128599999987</v>
      </c>
      <c r="P95" s="32">
        <f t="shared" si="36"/>
        <v>103.92081628516902</v>
      </c>
      <c r="Q95" s="32">
        <v>104.02271557780524</v>
      </c>
      <c r="R95" s="32">
        <v>104.14398157780499</v>
      </c>
      <c r="S95" s="32">
        <v>0.608746974055836</v>
      </c>
      <c r="T95" s="41"/>
      <c r="U95" s="41"/>
      <c r="V95" s="41"/>
      <c r="W95" s="41"/>
      <c r="X95" s="41"/>
      <c r="Y95" s="41"/>
      <c r="Z95" s="41"/>
      <c r="AA95" s="41"/>
      <c r="AB95" s="41"/>
      <c r="AC95" s="58" t="s">
        <v>192</v>
      </c>
      <c r="AD95" s="69">
        <v>1117.219116</v>
      </c>
      <c r="AE95" s="69">
        <v>1447.3802350000001</v>
      </c>
      <c r="AF95" s="69">
        <f t="shared" si="26"/>
        <v>330.1611190000001</v>
      </c>
      <c r="AG95" s="69">
        <v>1115.9919271556801</v>
      </c>
      <c r="AH95" s="69">
        <v>1446.4695615023099</v>
      </c>
      <c r="AI95" s="69">
        <v>330.47763434662988</v>
      </c>
      <c r="AJ95" s="70" t="s">
        <v>179</v>
      </c>
    </row>
    <row r="96" spans="1:37" x14ac:dyDescent="0.2">
      <c r="A96" s="3">
        <v>44557</v>
      </c>
      <c r="B96" s="6">
        <v>0.54722222222222217</v>
      </c>
      <c r="C96" s="2">
        <v>24</v>
      </c>
      <c r="D96" s="2">
        <v>1800</v>
      </c>
      <c r="E96" s="79">
        <v>12</v>
      </c>
      <c r="F96" s="2">
        <v>45</v>
      </c>
      <c r="G96" s="2">
        <v>5</v>
      </c>
      <c r="H96" s="2">
        <f t="shared" si="23"/>
        <v>225</v>
      </c>
      <c r="I96" s="2">
        <v>103.94036360638501</v>
      </c>
      <c r="J96" s="23" t="s">
        <v>220</v>
      </c>
      <c r="K96" s="23" t="s">
        <v>460</v>
      </c>
      <c r="L96" s="23">
        <v>5.532</v>
      </c>
      <c r="M96" s="32">
        <v>1283.8831889999999</v>
      </c>
      <c r="N96" s="32">
        <v>1387.731229</v>
      </c>
      <c r="O96" s="32">
        <f t="shared" si="30"/>
        <v>103.84804000000008</v>
      </c>
      <c r="P96" s="32">
        <f t="shared" si="36"/>
        <v>103.94561311522219</v>
      </c>
      <c r="Q96" s="32">
        <v>104.00249683933447</v>
      </c>
      <c r="R96" s="32">
        <v>104.128486279334</v>
      </c>
      <c r="S96" s="32">
        <v>0.60129921536743602</v>
      </c>
      <c r="T96" s="41"/>
      <c r="U96" s="41"/>
      <c r="V96" s="41"/>
      <c r="W96" s="41"/>
      <c r="X96" s="41"/>
      <c r="Y96" s="41"/>
      <c r="Z96" s="41"/>
      <c r="AA96" s="41"/>
      <c r="AB96" s="41"/>
      <c r="AC96" s="58" t="s">
        <v>193</v>
      </c>
      <c r="AD96" s="69">
        <v>1117.2161490000001</v>
      </c>
      <c r="AE96" s="69">
        <v>1447.383566</v>
      </c>
      <c r="AF96" s="69">
        <f t="shared" si="26"/>
        <v>330.16741699999989</v>
      </c>
      <c r="AG96" s="69">
        <v>1115.9919271556801</v>
      </c>
      <c r="AH96" s="69">
        <v>1446.4695615023099</v>
      </c>
      <c r="AI96" s="69">
        <v>330.47763434662988</v>
      </c>
      <c r="AJ96" s="70" t="s">
        <v>180</v>
      </c>
    </row>
    <row r="97" spans="1:37" x14ac:dyDescent="0.2">
      <c r="A97" s="3">
        <v>44557</v>
      </c>
      <c r="B97" s="6">
        <v>0.55347222222222225</v>
      </c>
      <c r="C97" s="2">
        <v>24</v>
      </c>
      <c r="D97" s="2">
        <v>1800</v>
      </c>
      <c r="E97" s="79">
        <v>12</v>
      </c>
      <c r="F97" s="2">
        <v>45</v>
      </c>
      <c r="G97" s="2">
        <v>5</v>
      </c>
      <c r="H97" s="2">
        <f t="shared" si="23"/>
        <v>225</v>
      </c>
      <c r="I97" s="2">
        <v>103.953089806752</v>
      </c>
      <c r="J97" s="23" t="s">
        <v>221</v>
      </c>
      <c r="K97" s="23" t="s">
        <v>461</v>
      </c>
      <c r="L97" s="23">
        <v>9.11</v>
      </c>
      <c r="M97" s="32">
        <v>1283.861819</v>
      </c>
      <c r="N97" s="32">
        <v>1387.7233120000001</v>
      </c>
      <c r="O97" s="32">
        <f t="shared" si="30"/>
        <v>103.86149300000011</v>
      </c>
      <c r="P97" s="32">
        <f t="shared" si="36"/>
        <v>103.95522586121886</v>
      </c>
      <c r="Q97" s="32">
        <v>103.97218441313389</v>
      </c>
      <c r="R97" s="32">
        <v>104.102508973133</v>
      </c>
      <c r="S97" s="32">
        <v>0.58882991742666302</v>
      </c>
      <c r="T97" s="41"/>
      <c r="U97" s="41"/>
      <c r="V97" s="41"/>
      <c r="W97" s="41"/>
      <c r="X97" s="41"/>
      <c r="Y97" s="41"/>
      <c r="Z97" s="41"/>
      <c r="AA97" s="41"/>
      <c r="AB97" s="41"/>
      <c r="AC97" s="58" t="s">
        <v>194</v>
      </c>
      <c r="AD97" s="69">
        <v>1117.19541</v>
      </c>
      <c r="AE97" s="69">
        <v>1447.3750640000001</v>
      </c>
      <c r="AF97" s="69">
        <f t="shared" si="26"/>
        <v>330.17965400000003</v>
      </c>
      <c r="AG97" s="69">
        <v>1115.9919271556801</v>
      </c>
      <c r="AH97" s="69">
        <v>1446.4695615023099</v>
      </c>
      <c r="AI97" s="69">
        <v>330.47763434662988</v>
      </c>
      <c r="AJ97" s="70" t="s">
        <v>181</v>
      </c>
    </row>
    <row r="98" spans="1:37" x14ac:dyDescent="0.2">
      <c r="A98" s="3">
        <v>44557</v>
      </c>
      <c r="B98" s="6">
        <v>0.5625</v>
      </c>
      <c r="C98" s="2">
        <v>24</v>
      </c>
      <c r="D98" s="2">
        <v>1800</v>
      </c>
      <c r="E98" s="79">
        <v>12</v>
      </c>
      <c r="F98" s="2">
        <v>45</v>
      </c>
      <c r="G98" s="2">
        <v>5</v>
      </c>
      <c r="H98" s="2">
        <f t="shared" si="23"/>
        <v>225</v>
      </c>
      <c r="I98" s="2">
        <v>104.150144249441</v>
      </c>
      <c r="J98" s="23" t="s">
        <v>102</v>
      </c>
      <c r="K98" s="23" t="s">
        <v>264</v>
      </c>
      <c r="L98" s="23">
        <v>4.26</v>
      </c>
      <c r="M98" s="32">
        <v>1283.4486019999999</v>
      </c>
      <c r="N98" s="32">
        <v>1387.5080439999999</v>
      </c>
      <c r="O98" s="32">
        <f t="shared" ref="O98:O117" si="37">N98-M98</f>
        <v>104.05944199999999</v>
      </c>
      <c r="P98" s="32">
        <f t="shared" ref="P98:P99" si="38">(AI98/AF98)*O98</f>
        <v>104.15388976451874</v>
      </c>
      <c r="Q98" s="32">
        <v>104.16372181521473</v>
      </c>
      <c r="R98" s="32">
        <v>104.19</v>
      </c>
      <c r="S98" s="32">
        <v>0.63090454099592497</v>
      </c>
      <c r="T98" s="41"/>
      <c r="U98" s="41"/>
      <c r="V98" s="41"/>
      <c r="W98" s="41"/>
      <c r="X98" s="41"/>
      <c r="Y98" s="41"/>
      <c r="Z98" s="41"/>
      <c r="AA98" s="41"/>
      <c r="AB98" s="41"/>
      <c r="AC98" s="58" t="s">
        <v>195</v>
      </c>
      <c r="AD98" s="69">
        <v>1117.1886119999999</v>
      </c>
      <c r="AE98" s="69">
        <v>1447.3665659999999</v>
      </c>
      <c r="AF98" s="69">
        <f t="shared" si="26"/>
        <v>330.177954</v>
      </c>
      <c r="AG98" s="69">
        <v>1115.9919271556801</v>
      </c>
      <c r="AH98" s="69">
        <v>1446.4695615023099</v>
      </c>
      <c r="AI98" s="69">
        <v>330.47763434662988</v>
      </c>
      <c r="AJ98" s="70" t="s">
        <v>182</v>
      </c>
      <c r="AK98" s="13"/>
    </row>
    <row r="99" spans="1:37" x14ac:dyDescent="0.2">
      <c r="A99" s="3">
        <v>44557</v>
      </c>
      <c r="B99" s="6">
        <v>0.56944444444444442</v>
      </c>
      <c r="C99" s="2">
        <v>24</v>
      </c>
      <c r="D99" s="2">
        <v>1800</v>
      </c>
      <c r="E99" s="79">
        <v>12</v>
      </c>
      <c r="F99" s="2">
        <v>45</v>
      </c>
      <c r="G99" s="2">
        <v>5</v>
      </c>
      <c r="H99" s="2">
        <f t="shared" si="23"/>
        <v>225</v>
      </c>
      <c r="I99" s="2">
        <v>103.390936361675</v>
      </c>
      <c r="J99" s="23" t="s">
        <v>104</v>
      </c>
      <c r="K99" s="23" t="s">
        <v>294</v>
      </c>
      <c r="L99" s="23">
        <v>7.44</v>
      </c>
      <c r="M99" s="32">
        <v>1285.0642009999999</v>
      </c>
      <c r="N99" s="32">
        <v>1388.365912</v>
      </c>
      <c r="O99" s="32">
        <f t="shared" si="37"/>
        <v>103.30171100000007</v>
      </c>
      <c r="P99" s="32">
        <f t="shared" si="38"/>
        <v>103.39343871463326</v>
      </c>
      <c r="Q99" s="32">
        <v>103.44752746233466</v>
      </c>
      <c r="R99" s="32">
        <v>103.4461</v>
      </c>
      <c r="S99" s="32">
        <v>0.28650130575340699</v>
      </c>
      <c r="T99" s="41"/>
      <c r="U99" s="41"/>
      <c r="V99" s="41"/>
      <c r="W99" s="41"/>
      <c r="X99" s="41"/>
      <c r="Y99" s="41"/>
      <c r="Z99" s="41"/>
      <c r="AA99" s="41"/>
      <c r="AB99" s="41"/>
      <c r="AC99" s="58" t="s">
        <v>196</v>
      </c>
      <c r="AD99" s="69">
        <v>1117.173976</v>
      </c>
      <c r="AE99" s="69">
        <v>1447.35842</v>
      </c>
      <c r="AF99" s="69">
        <f t="shared" si="26"/>
        <v>330.18444399999998</v>
      </c>
      <c r="AG99" s="69">
        <v>1115.9919271556801</v>
      </c>
      <c r="AH99" s="69">
        <v>1446.4695615023099</v>
      </c>
      <c r="AI99" s="69">
        <v>330.47763434662988</v>
      </c>
      <c r="AJ99" s="70" t="s">
        <v>183</v>
      </c>
      <c r="AK99" s="13"/>
    </row>
    <row r="100" spans="1:37" x14ac:dyDescent="0.2">
      <c r="A100" s="3">
        <v>44557</v>
      </c>
      <c r="B100" s="6">
        <v>0.57430555555555551</v>
      </c>
      <c r="C100" s="2">
        <v>24</v>
      </c>
      <c r="D100" s="2">
        <v>1800</v>
      </c>
      <c r="E100" s="79">
        <v>12</v>
      </c>
      <c r="F100" s="2">
        <v>45</v>
      </c>
      <c r="G100" s="2">
        <v>5</v>
      </c>
      <c r="H100" s="2">
        <f t="shared" si="23"/>
        <v>225</v>
      </c>
      <c r="I100" s="2">
        <v>103.361894455217</v>
      </c>
      <c r="J100" s="23" t="s">
        <v>478</v>
      </c>
      <c r="K100" s="23" t="s">
        <v>462</v>
      </c>
      <c r="L100" s="23">
        <v>5.23</v>
      </c>
      <c r="M100" s="32">
        <v>1285.1319510000001</v>
      </c>
      <c r="N100" s="32">
        <v>1388.4052160000001</v>
      </c>
      <c r="O100" s="32">
        <f t="shared" si="37"/>
        <v>103.27326500000004</v>
      </c>
      <c r="P100" s="32">
        <f>(AI100/AF100)*O100</f>
        <v>103.37048592152317</v>
      </c>
      <c r="Q100" s="32">
        <v>103.39651087786292</v>
      </c>
      <c r="R100" s="32">
        <v>103.503248237862</v>
      </c>
      <c r="S100" s="32">
        <v>0.31144682782906302</v>
      </c>
      <c r="T100" s="41"/>
      <c r="U100" s="41"/>
      <c r="V100" s="41"/>
      <c r="W100" s="41"/>
      <c r="X100" s="41"/>
      <c r="Y100" s="41"/>
      <c r="Z100" s="41"/>
      <c r="AA100" s="41"/>
      <c r="AB100" s="41"/>
      <c r="AC100" s="58" t="s">
        <v>197</v>
      </c>
      <c r="AD100" s="69">
        <v>1117.178872</v>
      </c>
      <c r="AE100" s="69">
        <v>1447.345689</v>
      </c>
      <c r="AF100" s="69">
        <f t="shared" si="26"/>
        <v>330.16681700000004</v>
      </c>
      <c r="AG100" s="69">
        <v>1115.9919271556801</v>
      </c>
      <c r="AH100" s="69">
        <v>1446.4695615023099</v>
      </c>
      <c r="AI100" s="69">
        <v>330.47763434662988</v>
      </c>
      <c r="AJ100" s="70" t="s">
        <v>184</v>
      </c>
    </row>
    <row r="101" spans="1:37" x14ac:dyDescent="0.2">
      <c r="A101" s="3">
        <v>44557</v>
      </c>
      <c r="B101" s="6">
        <v>0.57916666666666672</v>
      </c>
      <c r="C101" s="2">
        <v>24</v>
      </c>
      <c r="D101" s="2">
        <v>1800</v>
      </c>
      <c r="E101" s="79">
        <v>12</v>
      </c>
      <c r="F101" s="2">
        <v>45</v>
      </c>
      <c r="G101" s="2">
        <v>5</v>
      </c>
      <c r="H101" s="2">
        <f t="shared" si="23"/>
        <v>225</v>
      </c>
      <c r="I101" s="2">
        <v>103.47613693358799</v>
      </c>
      <c r="J101" s="23" t="s">
        <v>478</v>
      </c>
      <c r="K101" s="23" t="s">
        <v>463</v>
      </c>
      <c r="L101" s="23">
        <v>4.4349999999999996</v>
      </c>
      <c r="M101" s="32">
        <v>1284.8306809999999</v>
      </c>
      <c r="N101" s="32">
        <v>1388.218662</v>
      </c>
      <c r="O101" s="32">
        <f t="shared" si="37"/>
        <v>103.38798100000008</v>
      </c>
      <c r="P101" s="32">
        <f>(AI101/AF101)*O101</f>
        <v>103.47375021481238</v>
      </c>
      <c r="Q101" s="32">
        <v>103.59552944579715</v>
      </c>
      <c r="R101" s="32">
        <v>103.737483445797</v>
      </c>
      <c r="S101" s="32">
        <v>0.416900010911187</v>
      </c>
      <c r="T101" s="41"/>
      <c r="U101" s="41"/>
      <c r="V101" s="41"/>
      <c r="W101" s="41"/>
      <c r="X101" s="41"/>
      <c r="Y101" s="41"/>
      <c r="Z101" s="41"/>
      <c r="AA101" s="41"/>
      <c r="AB101" s="41"/>
      <c r="AC101" s="58" t="s">
        <v>198</v>
      </c>
      <c r="AD101" s="69">
        <v>1117.142421</v>
      </c>
      <c r="AE101" s="69">
        <v>1447.346123</v>
      </c>
      <c r="AF101" s="69">
        <f t="shared" si="26"/>
        <v>330.20370200000002</v>
      </c>
      <c r="AG101" s="69">
        <v>1115.9919271556801</v>
      </c>
      <c r="AH101" s="69">
        <v>1446.4695615023099</v>
      </c>
      <c r="AI101" s="69">
        <v>330.47763434662988</v>
      </c>
      <c r="AJ101" s="70" t="s">
        <v>185</v>
      </c>
    </row>
    <row r="102" spans="1:37" x14ac:dyDescent="0.2">
      <c r="A102" s="3">
        <v>44557</v>
      </c>
      <c r="B102" s="6">
        <v>0.58680555555555558</v>
      </c>
      <c r="C102" s="2">
        <v>24</v>
      </c>
      <c r="D102" s="2">
        <v>1800</v>
      </c>
      <c r="E102" s="79">
        <v>12</v>
      </c>
      <c r="F102" s="2">
        <v>45</v>
      </c>
      <c r="G102" s="2">
        <v>5</v>
      </c>
      <c r="H102" s="2">
        <f t="shared" si="23"/>
        <v>225</v>
      </c>
      <c r="I102" s="2">
        <v>103.782513236154</v>
      </c>
      <c r="J102" s="23" t="s">
        <v>103</v>
      </c>
      <c r="K102" s="23" t="s">
        <v>312</v>
      </c>
      <c r="L102" s="23">
        <v>3.61</v>
      </c>
      <c r="M102" s="32">
        <v>1284.181607</v>
      </c>
      <c r="N102" s="32">
        <v>1387.876604</v>
      </c>
      <c r="O102" s="32">
        <f t="shared" si="37"/>
        <v>103.69499700000006</v>
      </c>
      <c r="P102" s="32">
        <f t="shared" ref="P102" si="39">(AI102/AF102)*O102</f>
        <v>103.79077028174181</v>
      </c>
      <c r="Q102" s="32">
        <v>103.75876887481726</v>
      </c>
      <c r="R102" s="32">
        <v>103.91956704497601</v>
      </c>
      <c r="S102" s="32">
        <v>0.50176587506960102</v>
      </c>
      <c r="T102" s="41"/>
      <c r="U102" s="41"/>
      <c r="V102" s="41"/>
      <c r="W102" s="41"/>
      <c r="X102" s="41"/>
      <c r="Y102" s="41"/>
      <c r="Z102" s="41"/>
      <c r="AA102" s="41"/>
      <c r="AB102" s="41"/>
      <c r="AC102" s="58" t="s">
        <v>199</v>
      </c>
      <c r="AD102" s="69">
        <v>1117.163918</v>
      </c>
      <c r="AE102" s="69">
        <v>1447.336603</v>
      </c>
      <c r="AF102" s="69">
        <f t="shared" si="26"/>
        <v>330.172685</v>
      </c>
      <c r="AG102" s="69">
        <v>1115.9919271556801</v>
      </c>
      <c r="AH102" s="69">
        <v>1446.4695615023099</v>
      </c>
      <c r="AI102" s="69">
        <v>330.47763434662988</v>
      </c>
      <c r="AJ102" s="70" t="s">
        <v>186</v>
      </c>
      <c r="AK102" s="13"/>
    </row>
    <row r="103" spans="1:37" x14ac:dyDescent="0.2">
      <c r="A103" s="3">
        <v>44557</v>
      </c>
      <c r="B103" s="6">
        <v>0.59305555555555556</v>
      </c>
      <c r="C103" s="2">
        <v>24</v>
      </c>
      <c r="D103" s="2">
        <v>1800</v>
      </c>
      <c r="E103" s="79">
        <v>12</v>
      </c>
      <c r="F103" s="2">
        <v>45</v>
      </c>
      <c r="G103" s="2">
        <v>5</v>
      </c>
      <c r="H103" s="2">
        <f t="shared" si="23"/>
        <v>225</v>
      </c>
      <c r="I103" s="2">
        <v>103.64194573988</v>
      </c>
      <c r="J103" s="23" t="s">
        <v>222</v>
      </c>
      <c r="K103" s="23" t="s">
        <v>464</v>
      </c>
      <c r="L103" s="23">
        <v>3.69</v>
      </c>
      <c r="M103" s="32">
        <v>1284.453632</v>
      </c>
      <c r="N103" s="32">
        <v>1388.008916</v>
      </c>
      <c r="O103" s="32">
        <f t="shared" si="37"/>
        <v>103.55528400000003</v>
      </c>
      <c r="P103" s="32">
        <f t="shared" ref="P103:P117" si="40">(AI103/AF103)*O103</f>
        <v>103.63761557641146</v>
      </c>
      <c r="Q103" s="32">
        <v>103.69254818359546</v>
      </c>
      <c r="R103" s="32">
        <v>103.843892183595</v>
      </c>
      <c r="S103" s="32">
        <v>0.466239388758176</v>
      </c>
      <c r="T103" s="41"/>
      <c r="U103" s="41"/>
      <c r="V103" s="41"/>
      <c r="W103" s="41"/>
      <c r="X103" s="41"/>
      <c r="Y103" s="41"/>
      <c r="Z103" s="41"/>
      <c r="AA103" s="41"/>
      <c r="AB103" s="41"/>
      <c r="AC103" s="58" t="s">
        <v>200</v>
      </c>
      <c r="AD103" s="69">
        <v>1117.120316</v>
      </c>
      <c r="AE103" s="69">
        <v>1447.335413</v>
      </c>
      <c r="AF103" s="69">
        <f t="shared" si="26"/>
        <v>330.21509700000001</v>
      </c>
      <c r="AG103" s="69">
        <v>1115.9919271556801</v>
      </c>
      <c r="AH103" s="69">
        <v>1446.4695615023099</v>
      </c>
      <c r="AI103" s="69">
        <v>330.47763434662988</v>
      </c>
      <c r="AJ103" s="70" t="s">
        <v>187</v>
      </c>
    </row>
    <row r="104" spans="1:37" x14ac:dyDescent="0.2">
      <c r="A104" s="3">
        <v>44557</v>
      </c>
      <c r="B104" s="6">
        <v>0.6020833333333333</v>
      </c>
      <c r="C104" s="2">
        <v>24</v>
      </c>
      <c r="D104" s="2">
        <v>1800</v>
      </c>
      <c r="E104" s="79">
        <v>12</v>
      </c>
      <c r="F104" s="2">
        <v>45</v>
      </c>
      <c r="G104" s="2">
        <v>5</v>
      </c>
      <c r="H104" s="2">
        <f t="shared" si="23"/>
        <v>225</v>
      </c>
      <c r="I104" s="2">
        <v>103.29594390178799</v>
      </c>
      <c r="J104" s="23" t="s">
        <v>223</v>
      </c>
      <c r="K104" s="23" t="s">
        <v>465</v>
      </c>
      <c r="L104" s="23">
        <v>18.28</v>
      </c>
      <c r="M104" s="32">
        <v>1285.266261</v>
      </c>
      <c r="N104" s="32">
        <v>1388.4768919999999</v>
      </c>
      <c r="O104" s="32">
        <f t="shared" si="37"/>
        <v>103.21063099999992</v>
      </c>
      <c r="P104" s="32">
        <f t="shared" si="40"/>
        <v>103.29724882201926</v>
      </c>
      <c r="Q104" s="32">
        <v>103.28879427999976</v>
      </c>
      <c r="R104" s="32">
        <v>103.360900839999</v>
      </c>
      <c r="S104" s="32">
        <v>0.24996696029266199</v>
      </c>
      <c r="T104" s="41"/>
      <c r="U104" s="41"/>
      <c r="V104" s="41"/>
      <c r="W104" s="41"/>
      <c r="X104" s="41"/>
      <c r="Y104" s="41"/>
      <c r="Z104" s="41"/>
      <c r="AA104" s="41"/>
      <c r="AB104" s="41"/>
      <c r="AC104" s="58" t="s">
        <v>201</v>
      </c>
      <c r="AD104" s="69">
        <v>1117.1340929999999</v>
      </c>
      <c r="AE104" s="69">
        <v>1447.3346120000001</v>
      </c>
      <c r="AF104" s="69">
        <f t="shared" si="26"/>
        <v>330.20051900000021</v>
      </c>
      <c r="AG104" s="69">
        <v>1115.9919271556801</v>
      </c>
      <c r="AH104" s="69">
        <v>1446.4695615023099</v>
      </c>
      <c r="AI104" s="69">
        <v>330.47763434662988</v>
      </c>
      <c r="AJ104" s="70" t="s">
        <v>188</v>
      </c>
    </row>
    <row r="105" spans="1:37" x14ac:dyDescent="0.2">
      <c r="A105" s="4">
        <v>44557</v>
      </c>
      <c r="B105" s="7">
        <v>0.60763888888888895</v>
      </c>
      <c r="C105" s="5">
        <v>24</v>
      </c>
      <c r="D105" s="5">
        <v>1800</v>
      </c>
      <c r="E105" s="81">
        <v>12</v>
      </c>
      <c r="F105" s="5">
        <v>45</v>
      </c>
      <c r="G105" s="5">
        <v>5</v>
      </c>
      <c r="H105" s="5">
        <f t="shared" si="23"/>
        <v>225</v>
      </c>
      <c r="I105" s="5">
        <v>103.56200593969101</v>
      </c>
      <c r="J105" s="25" t="s">
        <v>224</v>
      </c>
      <c r="K105" s="25" t="s">
        <v>466</v>
      </c>
      <c r="L105" s="25">
        <v>8.6</v>
      </c>
      <c r="M105" s="34">
        <v>1284.5906849999999</v>
      </c>
      <c r="N105" s="34">
        <v>1388.067812</v>
      </c>
      <c r="O105" s="34">
        <f t="shared" si="37"/>
        <v>103.47712700000011</v>
      </c>
      <c r="P105" s="34">
        <f t="shared" si="40"/>
        <v>103.61332655983409</v>
      </c>
      <c r="Q105" s="34">
        <v>103.67579548000525</v>
      </c>
      <c r="R105" s="34">
        <v>103.82603812000499</v>
      </c>
      <c r="S105" s="34">
        <v>0.45790786049369703</v>
      </c>
      <c r="T105" s="45"/>
      <c r="U105" s="45"/>
      <c r="V105" s="45"/>
      <c r="W105" s="45"/>
      <c r="X105" s="45"/>
      <c r="Y105" s="45"/>
      <c r="Z105" s="45"/>
      <c r="AA105" s="45"/>
      <c r="AB105" s="45"/>
      <c r="AC105" s="64" t="s">
        <v>202</v>
      </c>
      <c r="AD105" s="71">
        <v>1117.115319</v>
      </c>
      <c r="AE105" s="71">
        <v>1447.158541</v>
      </c>
      <c r="AF105" s="71">
        <f t="shared" si="26"/>
        <v>330.04322200000001</v>
      </c>
      <c r="AG105" s="71">
        <v>1115.9919271556801</v>
      </c>
      <c r="AH105" s="71">
        <v>1446.4695615023099</v>
      </c>
      <c r="AI105" s="71">
        <v>330.47763434662988</v>
      </c>
      <c r="AJ105" s="72" t="s">
        <v>203</v>
      </c>
    </row>
    <row r="106" spans="1:37" x14ac:dyDescent="0.2">
      <c r="A106" s="3">
        <v>44579</v>
      </c>
      <c r="B106" s="14">
        <v>0.47776620370370365</v>
      </c>
      <c r="C106" s="16">
        <v>24</v>
      </c>
      <c r="D106" s="16">
        <v>1800</v>
      </c>
      <c r="E106" s="18">
        <v>0.5</v>
      </c>
      <c r="F106" s="19">
        <v>90</v>
      </c>
      <c r="G106" s="16">
        <v>5</v>
      </c>
      <c r="H106" s="16">
        <f t="shared" ref="H106:H112" si="41">F106*G106</f>
        <v>450</v>
      </c>
      <c r="I106" s="16">
        <v>104.08435904562199</v>
      </c>
      <c r="J106" s="23" t="s">
        <v>102</v>
      </c>
      <c r="K106" s="30" t="s">
        <v>264</v>
      </c>
      <c r="L106" s="30">
        <v>4.26</v>
      </c>
      <c r="M106" s="50">
        <v>1283.5180009999999</v>
      </c>
      <c r="N106" s="50">
        <v>1387.510851</v>
      </c>
      <c r="O106" s="32">
        <f t="shared" si="37"/>
        <v>103.99285000000009</v>
      </c>
      <c r="P106" s="32">
        <f t="shared" si="40"/>
        <v>104.08630451925592</v>
      </c>
      <c r="Q106" s="32">
        <v>104.16372181521473</v>
      </c>
      <c r="R106" s="32">
        <v>104.19</v>
      </c>
      <c r="S106" s="32">
        <v>0.63090454099592497</v>
      </c>
      <c r="T106" s="46">
        <v>1282.7482620000001</v>
      </c>
      <c r="U106" s="46">
        <v>1285.1278990000001</v>
      </c>
      <c r="V106" s="46">
        <v>1387.148576</v>
      </c>
      <c r="W106" s="46">
        <v>1388.5124639999999</v>
      </c>
      <c r="X106" s="41">
        <f t="shared" ref="X106:X117" si="42">V106-T106</f>
        <v>104.40031399999998</v>
      </c>
      <c r="Y106" s="41">
        <f t="shared" ref="Y106:Y117" si="43">W106-U106</f>
        <v>103.38456499999984</v>
      </c>
      <c r="Z106" s="41">
        <f t="shared" ref="Z106:Z117" si="44">(AI106/AF106)*X106</f>
        <v>104.49413469204784</v>
      </c>
      <c r="AA106" s="41">
        <f t="shared" ref="AA106:AA117" si="45">(AI106/AF106)*Y106</f>
        <v>103.47747287607544</v>
      </c>
      <c r="AB106" s="41"/>
      <c r="AC106" s="58" t="s">
        <v>225</v>
      </c>
      <c r="AD106" s="73">
        <v>1117.1061669999999</v>
      </c>
      <c r="AE106" s="73">
        <v>1447.2870800000001</v>
      </c>
      <c r="AF106" s="69">
        <f t="shared" ref="AF106:AF117" si="46">AE106-AD106</f>
        <v>330.18091300000015</v>
      </c>
      <c r="AG106" s="73">
        <v>1115.9919271556801</v>
      </c>
      <c r="AH106" s="73">
        <v>1446.4695615023099</v>
      </c>
      <c r="AI106" s="73">
        <f t="shared" ref="AI106:AI117" si="47">AH106-AG106</f>
        <v>330.47763434662988</v>
      </c>
      <c r="AJ106" s="70" t="s">
        <v>226</v>
      </c>
    </row>
    <row r="107" spans="1:37" x14ac:dyDescent="0.2">
      <c r="A107" s="3">
        <v>44579</v>
      </c>
      <c r="B107" s="14">
        <v>0.50311342592592589</v>
      </c>
      <c r="C107" s="16">
        <v>24</v>
      </c>
      <c r="D107" s="16">
        <v>1800</v>
      </c>
      <c r="E107" s="18">
        <v>1</v>
      </c>
      <c r="F107" s="19">
        <v>90</v>
      </c>
      <c r="G107" s="16">
        <v>5</v>
      </c>
      <c r="H107" s="16">
        <f t="shared" si="41"/>
        <v>450</v>
      </c>
      <c r="I107" s="16">
        <v>104.21551550837</v>
      </c>
      <c r="J107" s="23" t="s">
        <v>102</v>
      </c>
      <c r="K107" s="23" t="s">
        <v>264</v>
      </c>
      <c r="L107" s="23">
        <v>4.26</v>
      </c>
      <c r="M107" s="50">
        <v>1283.2791400000001</v>
      </c>
      <c r="N107" s="50">
        <v>1387.4042400000001</v>
      </c>
      <c r="O107" s="32">
        <f t="shared" si="37"/>
        <v>104.12509999999997</v>
      </c>
      <c r="P107" s="32">
        <f t="shared" si="40"/>
        <v>104.21322694889403</v>
      </c>
      <c r="Q107" s="32">
        <v>104.16372181521473</v>
      </c>
      <c r="R107" s="32">
        <v>104.19</v>
      </c>
      <c r="S107" s="32">
        <v>0.63090454099592497</v>
      </c>
      <c r="T107" s="46">
        <v>1282.654935</v>
      </c>
      <c r="U107" s="46">
        <v>1284.802633</v>
      </c>
      <c r="V107" s="46">
        <v>1386.9780780000001</v>
      </c>
      <c r="W107" s="46">
        <v>1388.2205260000001</v>
      </c>
      <c r="X107" s="41">
        <f t="shared" si="42"/>
        <v>104.32314300000007</v>
      </c>
      <c r="Y107" s="41">
        <f t="shared" si="43"/>
        <v>103.41789300000005</v>
      </c>
      <c r="Z107" s="41">
        <f t="shared" si="44"/>
        <v>104.41143756386246</v>
      </c>
      <c r="AA107" s="41">
        <f t="shared" si="45"/>
        <v>103.50542139969562</v>
      </c>
      <c r="AB107" s="41"/>
      <c r="AC107" s="58" t="s">
        <v>227</v>
      </c>
      <c r="AD107" s="73">
        <v>1116.9797410000001</v>
      </c>
      <c r="AE107" s="73">
        <v>1447.1779100000001</v>
      </c>
      <c r="AF107" s="69">
        <f t="shared" si="46"/>
        <v>330.19816900000001</v>
      </c>
      <c r="AG107" s="73">
        <v>1115.9919271556801</v>
      </c>
      <c r="AH107" s="73">
        <v>1446.4695615023099</v>
      </c>
      <c r="AI107" s="73">
        <f t="shared" si="47"/>
        <v>330.47763434662988</v>
      </c>
      <c r="AJ107" s="70" t="s">
        <v>228</v>
      </c>
    </row>
    <row r="108" spans="1:37" x14ac:dyDescent="0.2">
      <c r="A108" s="3">
        <v>44579</v>
      </c>
      <c r="B108" s="14">
        <v>0.51204861111111111</v>
      </c>
      <c r="C108" s="16">
        <v>24</v>
      </c>
      <c r="D108" s="16">
        <v>1800</v>
      </c>
      <c r="E108" s="18">
        <v>2</v>
      </c>
      <c r="F108" s="19">
        <v>90</v>
      </c>
      <c r="G108" s="16">
        <v>5</v>
      </c>
      <c r="H108" s="16">
        <f t="shared" si="41"/>
        <v>450</v>
      </c>
      <c r="I108" s="16">
        <v>103.74805071652401</v>
      </c>
      <c r="J108" s="23" t="s">
        <v>102</v>
      </c>
      <c r="K108" s="23" t="s">
        <v>264</v>
      </c>
      <c r="L108" s="23">
        <v>4.26</v>
      </c>
      <c r="M108" s="50">
        <v>1284.0599070000001</v>
      </c>
      <c r="N108" s="50">
        <v>1387.718372</v>
      </c>
      <c r="O108" s="32">
        <f t="shared" si="37"/>
        <v>103.65846499999998</v>
      </c>
      <c r="P108" s="32">
        <f t="shared" si="40"/>
        <v>103.74917596572215</v>
      </c>
      <c r="Q108" s="32">
        <v>104.16372181521473</v>
      </c>
      <c r="R108" s="32">
        <v>104.19</v>
      </c>
      <c r="S108" s="32">
        <v>0.63090454099592497</v>
      </c>
      <c r="T108" s="46">
        <v>1282.8364409999999</v>
      </c>
      <c r="U108" s="46">
        <v>1284.94301</v>
      </c>
      <c r="V108" s="46">
        <v>1387.2287409999999</v>
      </c>
      <c r="W108" s="46">
        <v>1388.280929</v>
      </c>
      <c r="X108" s="41">
        <f t="shared" si="42"/>
        <v>104.39229999999998</v>
      </c>
      <c r="Y108" s="41">
        <f t="shared" si="43"/>
        <v>103.33791900000006</v>
      </c>
      <c r="Z108" s="41">
        <f t="shared" si="44"/>
        <v>104.48365314078745</v>
      </c>
      <c r="AA108" s="41">
        <f t="shared" si="45"/>
        <v>103.42834945764005</v>
      </c>
      <c r="AB108" s="41"/>
      <c r="AC108" s="58" t="s">
        <v>229</v>
      </c>
      <c r="AD108" s="73">
        <v>1116.972818</v>
      </c>
      <c r="AE108" s="73">
        <v>1447.1615059999999</v>
      </c>
      <c r="AF108" s="69">
        <f t="shared" si="46"/>
        <v>330.18868799999996</v>
      </c>
      <c r="AG108" s="73">
        <v>1115.9919271556801</v>
      </c>
      <c r="AH108" s="73">
        <v>1446.4695615023099</v>
      </c>
      <c r="AI108" s="73">
        <f t="shared" si="47"/>
        <v>330.47763434662988</v>
      </c>
      <c r="AJ108" s="70" t="s">
        <v>230</v>
      </c>
    </row>
    <row r="109" spans="1:37" x14ac:dyDescent="0.2">
      <c r="A109" s="3">
        <v>44579</v>
      </c>
      <c r="B109" s="14">
        <v>0.52055555555555555</v>
      </c>
      <c r="C109" s="16">
        <v>24</v>
      </c>
      <c r="D109" s="16">
        <v>1800</v>
      </c>
      <c r="E109" s="18">
        <v>5</v>
      </c>
      <c r="F109" s="19">
        <v>90</v>
      </c>
      <c r="G109" s="16">
        <v>5</v>
      </c>
      <c r="H109" s="16">
        <f t="shared" si="41"/>
        <v>450</v>
      </c>
      <c r="I109" s="16">
        <v>103.977299880231</v>
      </c>
      <c r="J109" s="23" t="s">
        <v>102</v>
      </c>
      <c r="K109" s="23" t="s">
        <v>264</v>
      </c>
      <c r="L109" s="23">
        <v>4.26</v>
      </c>
      <c r="M109" s="50">
        <v>1283.5884329999999</v>
      </c>
      <c r="N109" s="50">
        <v>1387.4763539999999</v>
      </c>
      <c r="O109" s="32">
        <f t="shared" si="37"/>
        <v>103.88792100000001</v>
      </c>
      <c r="P109" s="32">
        <f t="shared" si="40"/>
        <v>103.98244613351656</v>
      </c>
      <c r="Q109" s="32">
        <v>104.16372181521473</v>
      </c>
      <c r="R109" s="32">
        <v>104.19</v>
      </c>
      <c r="S109" s="32">
        <v>0.63090454099592497</v>
      </c>
      <c r="T109" s="46">
        <v>1282.9068199999999</v>
      </c>
      <c r="U109" s="46">
        <v>1284.8004450000001</v>
      </c>
      <c r="V109" s="46">
        <v>1387.0575490000001</v>
      </c>
      <c r="W109" s="46">
        <v>1388.096661</v>
      </c>
      <c r="X109" s="41">
        <f t="shared" si="42"/>
        <v>104.15072900000018</v>
      </c>
      <c r="Y109" s="41">
        <f t="shared" si="43"/>
        <v>103.29621599999996</v>
      </c>
      <c r="Z109" s="41">
        <f t="shared" si="44"/>
        <v>104.24549325622753</v>
      </c>
      <c r="AA109" s="41">
        <f t="shared" si="45"/>
        <v>103.39020275529516</v>
      </c>
      <c r="AB109" s="41"/>
      <c r="AC109" s="58" t="s">
        <v>231</v>
      </c>
      <c r="AD109" s="73">
        <v>1116.96308</v>
      </c>
      <c r="AE109" s="73">
        <v>1447.140294</v>
      </c>
      <c r="AF109" s="69">
        <f t="shared" si="46"/>
        <v>330.17721400000005</v>
      </c>
      <c r="AG109" s="73">
        <v>1115.9919271556801</v>
      </c>
      <c r="AH109" s="73">
        <v>1446.4695615023099</v>
      </c>
      <c r="AI109" s="73">
        <f t="shared" si="47"/>
        <v>330.47763434662988</v>
      </c>
      <c r="AJ109" s="70" t="s">
        <v>232</v>
      </c>
    </row>
    <row r="110" spans="1:37" x14ac:dyDescent="0.2">
      <c r="A110" s="3">
        <v>44579</v>
      </c>
      <c r="B110" s="14">
        <v>0.53027777777777774</v>
      </c>
      <c r="C110" s="16">
        <v>24</v>
      </c>
      <c r="D110" s="16">
        <v>1800</v>
      </c>
      <c r="E110" s="18">
        <v>8</v>
      </c>
      <c r="F110" s="19">
        <v>90</v>
      </c>
      <c r="G110" s="16">
        <v>5</v>
      </c>
      <c r="H110" s="16">
        <f t="shared" si="41"/>
        <v>450</v>
      </c>
      <c r="I110" s="16">
        <v>104.057761064125</v>
      </c>
      <c r="J110" s="23" t="s">
        <v>102</v>
      </c>
      <c r="K110" s="23" t="s">
        <v>264</v>
      </c>
      <c r="L110" s="23">
        <v>4.26</v>
      </c>
      <c r="M110" s="50">
        <v>1283.3668419999999</v>
      </c>
      <c r="N110" s="50">
        <v>1387.3356180000001</v>
      </c>
      <c r="O110" s="32">
        <f t="shared" si="37"/>
        <v>103.96877600000016</v>
      </c>
      <c r="P110" s="32">
        <f t="shared" si="40"/>
        <v>104.05548900763573</v>
      </c>
      <c r="Q110" s="32">
        <v>104.16372181521473</v>
      </c>
      <c r="R110" s="32">
        <v>104.19</v>
      </c>
      <c r="S110" s="32">
        <v>0.63090454099592497</v>
      </c>
      <c r="T110" s="46">
        <v>1282.986834</v>
      </c>
      <c r="U110" s="46">
        <v>1284.5665180000001</v>
      </c>
      <c r="V110" s="46">
        <v>1387.1900479999999</v>
      </c>
      <c r="W110" s="46">
        <v>1388.162775</v>
      </c>
      <c r="X110" s="41">
        <f t="shared" si="42"/>
        <v>104.20321399999989</v>
      </c>
      <c r="Y110" s="41">
        <f t="shared" si="43"/>
        <v>103.59625699999992</v>
      </c>
      <c r="Z110" s="41">
        <f t="shared" si="44"/>
        <v>104.29012253580137</v>
      </c>
      <c r="AA110" s="41">
        <f t="shared" si="45"/>
        <v>103.68265931586691</v>
      </c>
      <c r="AB110" s="41"/>
      <c r="AC110" s="58" t="s">
        <v>233</v>
      </c>
      <c r="AD110" s="73">
        <v>1116.9263550000001</v>
      </c>
      <c r="AE110" s="73">
        <v>1447.1285909999999</v>
      </c>
      <c r="AF110" s="69">
        <f t="shared" si="46"/>
        <v>330.20223599999986</v>
      </c>
      <c r="AG110" s="73">
        <v>1115.9919271556801</v>
      </c>
      <c r="AH110" s="73">
        <v>1446.4695615023099</v>
      </c>
      <c r="AI110" s="73">
        <f t="shared" si="47"/>
        <v>330.47763434662988</v>
      </c>
      <c r="AJ110" s="70" t="s">
        <v>234</v>
      </c>
    </row>
    <row r="111" spans="1:37" x14ac:dyDescent="0.2">
      <c r="A111" s="3">
        <v>44579</v>
      </c>
      <c r="B111" s="14">
        <v>0.54006944444444438</v>
      </c>
      <c r="C111" s="16">
        <v>24</v>
      </c>
      <c r="D111" s="16">
        <v>1800</v>
      </c>
      <c r="E111" s="18">
        <v>0.5</v>
      </c>
      <c r="F111" s="19">
        <v>200</v>
      </c>
      <c r="G111" s="16">
        <v>3</v>
      </c>
      <c r="H111" s="16">
        <f t="shared" si="41"/>
        <v>600</v>
      </c>
      <c r="I111" s="16">
        <v>104.00088038575601</v>
      </c>
      <c r="J111" s="23" t="s">
        <v>102</v>
      </c>
      <c r="K111" s="23" t="s">
        <v>264</v>
      </c>
      <c r="L111" s="23">
        <v>4.26</v>
      </c>
      <c r="M111" s="50">
        <v>1283.4021090000001</v>
      </c>
      <c r="N111" s="50">
        <v>1387.314519</v>
      </c>
      <c r="O111" s="32">
        <f t="shared" si="37"/>
        <v>103.91240999999991</v>
      </c>
      <c r="P111" s="32">
        <f t="shared" si="40"/>
        <v>103.99907599673878</v>
      </c>
      <c r="Q111" s="32">
        <v>104.16372181521473</v>
      </c>
      <c r="R111" s="32">
        <v>104.19</v>
      </c>
      <c r="S111" s="32">
        <v>0.63090454099592497</v>
      </c>
      <c r="T111" s="46">
        <v>1282.1476620000001</v>
      </c>
      <c r="U111" s="46">
        <v>1284.483491</v>
      </c>
      <c r="V111" s="46">
        <v>1386.6637860000001</v>
      </c>
      <c r="W111" s="46">
        <v>1387.9268629999999</v>
      </c>
      <c r="X111" s="41">
        <f t="shared" si="42"/>
        <v>104.51612399999999</v>
      </c>
      <c r="Y111" s="41">
        <f t="shared" si="43"/>
        <v>103.44337199999995</v>
      </c>
      <c r="Z111" s="41">
        <f t="shared" si="44"/>
        <v>104.60329351191626</v>
      </c>
      <c r="AA111" s="41">
        <f t="shared" si="45"/>
        <v>103.52964680529423</v>
      </c>
      <c r="AB111" s="41"/>
      <c r="AC111" s="58" t="s">
        <v>235</v>
      </c>
      <c r="AD111" s="73">
        <v>1116.9263550000001</v>
      </c>
      <c r="AE111" s="73">
        <v>1447.1285909999999</v>
      </c>
      <c r="AF111" s="69">
        <f t="shared" si="46"/>
        <v>330.20223599999986</v>
      </c>
      <c r="AG111" s="73">
        <v>1115.9919271556801</v>
      </c>
      <c r="AH111" s="73">
        <v>1446.4695615023099</v>
      </c>
      <c r="AI111" s="73">
        <f t="shared" si="47"/>
        <v>330.47763434662988</v>
      </c>
      <c r="AJ111" s="70" t="s">
        <v>234</v>
      </c>
    </row>
    <row r="112" spans="1:37" x14ac:dyDescent="0.2">
      <c r="A112" s="4">
        <v>44579</v>
      </c>
      <c r="B112" s="15">
        <v>0.56670138888888888</v>
      </c>
      <c r="C112" s="17">
        <v>24</v>
      </c>
      <c r="D112" s="17">
        <v>1800</v>
      </c>
      <c r="E112" s="20">
        <v>20</v>
      </c>
      <c r="F112" s="21">
        <v>90</v>
      </c>
      <c r="G112" s="17">
        <v>5</v>
      </c>
      <c r="H112" s="17">
        <f t="shared" si="41"/>
        <v>450</v>
      </c>
      <c r="I112" s="17">
        <v>104.09939040939599</v>
      </c>
      <c r="J112" s="25" t="s">
        <v>102</v>
      </c>
      <c r="K112" s="25" t="s">
        <v>264</v>
      </c>
      <c r="L112" s="25">
        <v>4.26</v>
      </c>
      <c r="M112" s="51">
        <v>1283.0858519999999</v>
      </c>
      <c r="N112" s="51">
        <v>1387.097957</v>
      </c>
      <c r="O112" s="34">
        <f t="shared" si="37"/>
        <v>104.01210500000002</v>
      </c>
      <c r="P112" s="34">
        <f t="shared" si="40"/>
        <v>104.10287446893153</v>
      </c>
      <c r="Q112" s="34">
        <v>104.16372181521473</v>
      </c>
      <c r="R112" s="34">
        <v>104.19</v>
      </c>
      <c r="S112" s="34">
        <v>0.63090454099592497</v>
      </c>
      <c r="T112" s="47">
        <v>1283.030399</v>
      </c>
      <c r="U112" s="47">
        <v>1284.3298219999999</v>
      </c>
      <c r="V112" s="47">
        <v>1387.0460599999999</v>
      </c>
      <c r="W112" s="47">
        <v>1387.937833</v>
      </c>
      <c r="X112" s="45">
        <f t="shared" si="42"/>
        <v>104.01566099999991</v>
      </c>
      <c r="Y112" s="45">
        <f t="shared" si="43"/>
        <v>103.60801100000003</v>
      </c>
      <c r="Z112" s="45">
        <f t="shared" si="44"/>
        <v>104.10643357218784</v>
      </c>
      <c r="AA112" s="45">
        <f t="shared" si="45"/>
        <v>103.69842782346035</v>
      </c>
      <c r="AB112" s="45"/>
      <c r="AC112" s="64" t="s">
        <v>236</v>
      </c>
      <c r="AD112" s="74">
        <v>1116.799352</v>
      </c>
      <c r="AE112" s="74">
        <v>1446.988836</v>
      </c>
      <c r="AF112" s="71">
        <f t="shared" si="46"/>
        <v>330.18948399999999</v>
      </c>
      <c r="AG112" s="74">
        <v>1115.9919271556801</v>
      </c>
      <c r="AH112" s="74">
        <v>1446.4695615023099</v>
      </c>
      <c r="AI112" s="74">
        <f t="shared" si="47"/>
        <v>330.47763434662988</v>
      </c>
      <c r="AJ112" s="72" t="s">
        <v>237</v>
      </c>
    </row>
    <row r="113" spans="1:36" x14ac:dyDescent="0.2">
      <c r="A113" s="3">
        <v>44615</v>
      </c>
      <c r="B113" s="14">
        <v>0.54782407407407407</v>
      </c>
      <c r="C113" s="2">
        <v>24</v>
      </c>
      <c r="D113" s="2">
        <v>2400</v>
      </c>
      <c r="E113" s="79">
        <v>8</v>
      </c>
      <c r="F113" s="2">
        <v>90</v>
      </c>
      <c r="G113" s="2">
        <v>5</v>
      </c>
      <c r="H113" s="2">
        <f>G113*F113</f>
        <v>450</v>
      </c>
      <c r="I113" s="2"/>
      <c r="J113" s="23" t="s">
        <v>102</v>
      </c>
      <c r="K113" s="23" t="s">
        <v>264</v>
      </c>
      <c r="L113" s="23">
        <v>4.26</v>
      </c>
      <c r="M113" s="52">
        <v>1282.59951</v>
      </c>
      <c r="N113" s="35">
        <v>1386.9479429999999</v>
      </c>
      <c r="O113" s="35">
        <f t="shared" si="37"/>
        <v>104.34843299999989</v>
      </c>
      <c r="P113" s="35">
        <f t="shared" si="40"/>
        <v>104.42408062101136</v>
      </c>
      <c r="Q113" s="35">
        <v>104.16372181521473</v>
      </c>
      <c r="R113" s="35">
        <v>104.19</v>
      </c>
      <c r="S113" s="35">
        <v>0.63090454099592497</v>
      </c>
      <c r="T113" s="48">
        <v>1282.32736</v>
      </c>
      <c r="U113" s="48">
        <v>1284.134198</v>
      </c>
      <c r="V113" s="48">
        <v>1386.7932109999999</v>
      </c>
      <c r="W113" s="48">
        <v>1387.850314</v>
      </c>
      <c r="X113" s="48">
        <f t="shared" si="42"/>
        <v>104.46585099999993</v>
      </c>
      <c r="Y113" s="48">
        <f t="shared" si="43"/>
        <v>103.71611600000006</v>
      </c>
      <c r="Z113" s="48">
        <f t="shared" si="44"/>
        <v>104.54158374344313</v>
      </c>
      <c r="AA113" s="48">
        <f t="shared" si="45"/>
        <v>103.79130522144193</v>
      </c>
      <c r="AB113" s="48"/>
      <c r="AC113" s="58" t="s">
        <v>238</v>
      </c>
      <c r="AD113" s="75">
        <v>1116.2355749999999</v>
      </c>
      <c r="AE113" s="75">
        <v>1398.212532</v>
      </c>
      <c r="AF113" s="75">
        <f t="shared" si="46"/>
        <v>281.97695700000008</v>
      </c>
      <c r="AG113" s="75">
        <v>1115.9919271556801</v>
      </c>
      <c r="AH113" s="75">
        <v>1398.1733039573373</v>
      </c>
      <c r="AI113" s="75">
        <f t="shared" si="47"/>
        <v>282.18137680165728</v>
      </c>
      <c r="AJ113" s="70" t="s">
        <v>243</v>
      </c>
    </row>
    <row r="114" spans="1:36" x14ac:dyDescent="0.2">
      <c r="A114" s="3">
        <v>44615</v>
      </c>
      <c r="B114" s="14">
        <v>0.55510416666666662</v>
      </c>
      <c r="C114" s="2">
        <v>24</v>
      </c>
      <c r="D114" s="2">
        <v>2400</v>
      </c>
      <c r="E114" s="79">
        <v>12</v>
      </c>
      <c r="F114" s="2">
        <v>90</v>
      </c>
      <c r="G114" s="2">
        <v>5</v>
      </c>
      <c r="H114" s="2">
        <f>G114*F114</f>
        <v>450</v>
      </c>
      <c r="I114" s="2"/>
      <c r="J114" s="23" t="s">
        <v>102</v>
      </c>
      <c r="K114" s="23" t="s">
        <v>264</v>
      </c>
      <c r="L114" s="23">
        <v>4.26</v>
      </c>
      <c r="M114" s="52">
        <v>1282.6808020000001</v>
      </c>
      <c r="N114" s="35">
        <v>1386.96595</v>
      </c>
      <c r="O114" s="35">
        <f t="shared" si="37"/>
        <v>104.28514799999994</v>
      </c>
      <c r="P114" s="35">
        <f t="shared" si="40"/>
        <v>104.36202994724195</v>
      </c>
      <c r="Q114" s="35">
        <v>104.16372181521473</v>
      </c>
      <c r="R114" s="35">
        <v>104.19</v>
      </c>
      <c r="S114" s="35">
        <v>0.63090454099592497</v>
      </c>
      <c r="T114" s="48">
        <v>1282.4429600000001</v>
      </c>
      <c r="U114" s="48">
        <v>1283.939468</v>
      </c>
      <c r="V114" s="48">
        <v>1386.831635</v>
      </c>
      <c r="W114" s="48">
        <v>1387.6749179999999</v>
      </c>
      <c r="X114" s="48">
        <f t="shared" si="42"/>
        <v>104.38867499999992</v>
      </c>
      <c r="Y114" s="48">
        <f t="shared" si="43"/>
        <v>103.7354499999999</v>
      </c>
      <c r="Z114" s="48">
        <f t="shared" si="44"/>
        <v>104.46563327026112</v>
      </c>
      <c r="AA114" s="48">
        <f t="shared" si="45"/>
        <v>103.81192669439963</v>
      </c>
      <c r="AB114" s="48"/>
      <c r="AC114" s="58" t="s">
        <v>242</v>
      </c>
      <c r="AD114" s="75">
        <v>1116.2329319999999</v>
      </c>
      <c r="AE114" s="75">
        <v>1398.20643</v>
      </c>
      <c r="AF114" s="75">
        <f t="shared" si="46"/>
        <v>281.97349800000006</v>
      </c>
      <c r="AG114" s="75">
        <v>1115.9919271556801</v>
      </c>
      <c r="AH114" s="75">
        <v>1398.1733039573373</v>
      </c>
      <c r="AI114" s="75">
        <f t="shared" si="47"/>
        <v>282.18137680165728</v>
      </c>
      <c r="AJ114" s="70" t="s">
        <v>228</v>
      </c>
    </row>
    <row r="115" spans="1:36" x14ac:dyDescent="0.2">
      <c r="A115" s="3">
        <v>44615</v>
      </c>
      <c r="B115" s="14">
        <v>0.56252314814814819</v>
      </c>
      <c r="C115" s="2">
        <v>24</v>
      </c>
      <c r="D115" s="2">
        <v>2400</v>
      </c>
      <c r="E115" s="79">
        <v>10</v>
      </c>
      <c r="F115" s="2">
        <v>90</v>
      </c>
      <c r="G115" s="2">
        <v>5</v>
      </c>
      <c r="H115" s="2">
        <f>G115*F115</f>
        <v>450</v>
      </c>
      <c r="I115" s="2"/>
      <c r="J115" s="23" t="s">
        <v>102</v>
      </c>
      <c r="K115" s="23" t="s">
        <v>264</v>
      </c>
      <c r="L115" s="23">
        <v>4.26</v>
      </c>
      <c r="M115" s="52">
        <v>1282.644286</v>
      </c>
      <c r="N115" s="35">
        <v>1386.956079</v>
      </c>
      <c r="O115" s="35">
        <f t="shared" si="37"/>
        <v>104.31179300000008</v>
      </c>
      <c r="P115" s="35">
        <f t="shared" si="40"/>
        <v>104.3759328783714</v>
      </c>
      <c r="Q115" s="35">
        <v>104.16372181521473</v>
      </c>
      <c r="R115" s="35">
        <v>104.19</v>
      </c>
      <c r="S115" s="35">
        <v>0.63090454099592497</v>
      </c>
      <c r="T115" s="48">
        <v>1282.386749</v>
      </c>
      <c r="U115" s="48">
        <v>1284.113173</v>
      </c>
      <c r="V115" s="48">
        <v>1386.796427</v>
      </c>
      <c r="W115" s="48">
        <v>1387.761974</v>
      </c>
      <c r="X115" s="48">
        <f t="shared" si="42"/>
        <v>104.40967799999999</v>
      </c>
      <c r="Y115" s="48">
        <f t="shared" si="43"/>
        <v>103.64880100000005</v>
      </c>
      <c r="Z115" s="48">
        <f t="shared" si="44"/>
        <v>104.47387806650359</v>
      </c>
      <c r="AA115" s="48">
        <f t="shared" si="45"/>
        <v>103.71253321376301</v>
      </c>
      <c r="AB115" s="48"/>
      <c r="AC115" s="58" t="s">
        <v>241</v>
      </c>
      <c r="AD115" s="75">
        <v>1116.198605</v>
      </c>
      <c r="AE115" s="75">
        <v>1398.2065789999999</v>
      </c>
      <c r="AF115" s="75">
        <f t="shared" si="46"/>
        <v>282.00797399999988</v>
      </c>
      <c r="AG115" s="75">
        <v>1115.9919271556801</v>
      </c>
      <c r="AH115" s="75">
        <v>1398.1733039573373</v>
      </c>
      <c r="AI115" s="75">
        <f t="shared" si="47"/>
        <v>282.18137680165728</v>
      </c>
      <c r="AJ115" s="70" t="s">
        <v>230</v>
      </c>
    </row>
    <row r="116" spans="1:36" x14ac:dyDescent="0.2">
      <c r="A116" s="3">
        <v>44615</v>
      </c>
      <c r="B116" s="14">
        <v>0.56999999999999995</v>
      </c>
      <c r="C116" s="2">
        <v>24</v>
      </c>
      <c r="D116" s="2">
        <v>2400</v>
      </c>
      <c r="E116" s="79">
        <v>8</v>
      </c>
      <c r="F116" s="2">
        <v>90</v>
      </c>
      <c r="G116" s="2">
        <v>5</v>
      </c>
      <c r="H116" s="2">
        <f>G116*F116</f>
        <v>450</v>
      </c>
      <c r="I116" s="2"/>
      <c r="J116" s="23" t="s">
        <v>102</v>
      </c>
      <c r="K116" s="23" t="s">
        <v>264</v>
      </c>
      <c r="L116" s="23">
        <v>4.26</v>
      </c>
      <c r="M116" s="52">
        <v>1282.8750680000001</v>
      </c>
      <c r="N116" s="35">
        <v>1387.0784080000001</v>
      </c>
      <c r="O116" s="35">
        <f t="shared" si="37"/>
        <v>104.20334000000003</v>
      </c>
      <c r="P116" s="35">
        <f t="shared" si="40"/>
        <v>104.27575427706239</v>
      </c>
      <c r="Q116" s="35">
        <v>104.16372181521473</v>
      </c>
      <c r="R116" s="35">
        <v>104.19</v>
      </c>
      <c r="S116" s="35">
        <v>0.63090454099592497</v>
      </c>
      <c r="T116" s="48">
        <v>1282.3395860000001</v>
      </c>
      <c r="U116" s="48">
        <v>1284.3274590000001</v>
      </c>
      <c r="V116" s="48">
        <v>1386.814014</v>
      </c>
      <c r="W116" s="48">
        <v>1387.9002</v>
      </c>
      <c r="X116" s="48">
        <f t="shared" si="42"/>
        <v>104.47442799999999</v>
      </c>
      <c r="Y116" s="48">
        <f t="shared" si="43"/>
        <v>103.57274099999995</v>
      </c>
      <c r="Z116" s="48">
        <f t="shared" si="44"/>
        <v>104.54703066489657</v>
      </c>
      <c r="AA116" s="48">
        <f t="shared" si="45"/>
        <v>103.64471705338636</v>
      </c>
      <c r="AB116" s="48"/>
      <c r="AC116" s="58" t="s">
        <v>240</v>
      </c>
      <c r="AD116" s="75">
        <v>1116.2114570000001</v>
      </c>
      <c r="AE116" s="75">
        <v>1398.1968730000001</v>
      </c>
      <c r="AF116" s="75">
        <f t="shared" si="46"/>
        <v>281.98541599999999</v>
      </c>
      <c r="AG116" s="75">
        <v>1115.9919271556801</v>
      </c>
      <c r="AH116" s="75">
        <v>1398.1733039573373</v>
      </c>
      <c r="AI116" s="75">
        <f t="shared" si="47"/>
        <v>282.18137680165728</v>
      </c>
      <c r="AJ116" s="70" t="s">
        <v>232</v>
      </c>
    </row>
    <row r="117" spans="1:36" x14ac:dyDescent="0.2">
      <c r="A117" s="4">
        <v>44615</v>
      </c>
      <c r="B117" s="15">
        <v>0.5784259259259259</v>
      </c>
      <c r="C117" s="5">
        <v>24</v>
      </c>
      <c r="D117" s="5">
        <v>2400</v>
      </c>
      <c r="E117" s="81">
        <v>0.5</v>
      </c>
      <c r="F117" s="5">
        <v>200</v>
      </c>
      <c r="G117" s="5">
        <v>5</v>
      </c>
      <c r="H117" s="5">
        <f>G117*F117</f>
        <v>1000</v>
      </c>
      <c r="I117" s="5"/>
      <c r="J117" s="25" t="s">
        <v>102</v>
      </c>
      <c r="K117" s="25" t="s">
        <v>264</v>
      </c>
      <c r="L117" s="25">
        <v>4.26</v>
      </c>
      <c r="M117" s="53">
        <v>1284.7038950000001</v>
      </c>
      <c r="N117" s="36">
        <v>1388.0655859999999</v>
      </c>
      <c r="O117" s="36">
        <f t="shared" si="37"/>
        <v>103.36169099999984</v>
      </c>
      <c r="P117" s="36">
        <f t="shared" si="40"/>
        <v>103.45123347578408</v>
      </c>
      <c r="Q117" s="36">
        <v>104.16372181521473</v>
      </c>
      <c r="R117" s="36">
        <v>104.19</v>
      </c>
      <c r="S117" s="36">
        <v>0.63090454099592497</v>
      </c>
      <c r="T117" s="49">
        <v>1283.418201</v>
      </c>
      <c r="U117" s="49">
        <v>1284.7760920000001</v>
      </c>
      <c r="V117" s="49">
        <v>1387.588933</v>
      </c>
      <c r="W117" s="49">
        <v>1388.1228550000001</v>
      </c>
      <c r="X117" s="49">
        <f t="shared" si="42"/>
        <v>104.17073200000004</v>
      </c>
      <c r="Y117" s="49">
        <f t="shared" si="43"/>
        <v>103.34676300000001</v>
      </c>
      <c r="Z117" s="49">
        <f t="shared" si="44"/>
        <v>104.2609753499036</v>
      </c>
      <c r="AA117" s="49">
        <f t="shared" si="45"/>
        <v>103.43629254362277</v>
      </c>
      <c r="AB117" s="49"/>
      <c r="AC117" s="64" t="s">
        <v>239</v>
      </c>
      <c r="AD117" s="76">
        <v>1116.266691</v>
      </c>
      <c r="AE117" s="76">
        <v>1398.2038250000001</v>
      </c>
      <c r="AF117" s="76">
        <f t="shared" si="46"/>
        <v>281.93713400000001</v>
      </c>
      <c r="AG117" s="76">
        <v>1115.9919271556801</v>
      </c>
      <c r="AH117" s="76">
        <v>1398.1733039573373</v>
      </c>
      <c r="AI117" s="76">
        <f t="shared" si="47"/>
        <v>282.18137680165728</v>
      </c>
      <c r="AJ117" s="72" t="s">
        <v>234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34D9-5674-9F41-BCD2-C0C2FF2DA0A1}">
  <dimension ref="A1:AD85"/>
  <sheetViews>
    <sheetView topLeftCell="F1" workbookViewId="0">
      <pane xSplit="3" ySplit="1" topLeftCell="I2" activePane="bottomRight" state="frozen"/>
      <selection activeCell="F1" sqref="F1"/>
      <selection pane="topRight" activeCell="I1" sqref="I1"/>
      <selection pane="bottomLeft" activeCell="F2" sqref="F2"/>
      <selection pane="bottomRight" activeCell="H13" sqref="H13"/>
    </sheetView>
  </sheetViews>
  <sheetFormatPr baseColWidth="10" defaultColWidth="11.1640625" defaultRowHeight="16" x14ac:dyDescent="0.2"/>
  <cols>
    <col min="2" max="3" width="10.83203125" style="27"/>
    <col min="4" max="4" width="16" customWidth="1"/>
    <col min="5" max="5" width="45.83203125" customWidth="1"/>
    <col min="6" max="6" width="9" customWidth="1"/>
    <col min="7" max="7" width="9.83203125" customWidth="1"/>
    <col min="8" max="8" width="17.83203125" customWidth="1"/>
    <col min="9" max="9" width="12.83203125" customWidth="1"/>
    <col min="13" max="13" width="17.5" customWidth="1"/>
    <col min="18" max="18" width="20.33203125" customWidth="1"/>
    <col min="19" max="19" width="21.33203125" customWidth="1"/>
    <col min="22" max="22" width="16" style="37" customWidth="1"/>
    <col min="23" max="24" width="13.5" style="27" customWidth="1"/>
    <col min="25" max="25" width="18.83203125" style="27" customWidth="1"/>
    <col min="26" max="26" width="20" style="27" customWidth="1"/>
    <col min="27" max="27" width="14.33203125" customWidth="1"/>
    <col min="28" max="28" width="13.6640625" customWidth="1"/>
    <col min="29" max="29" width="13.5" customWidth="1"/>
    <col min="30" max="30" width="15" customWidth="1"/>
  </cols>
  <sheetData>
    <row r="1" spans="1:30" x14ac:dyDescent="0.2">
      <c r="A1" t="s">
        <v>244</v>
      </c>
      <c r="B1" s="27" t="s">
        <v>245</v>
      </c>
      <c r="C1" s="27" t="s">
        <v>246</v>
      </c>
      <c r="D1" t="s">
        <v>247</v>
      </c>
      <c r="E1" t="s">
        <v>248</v>
      </c>
      <c r="F1" t="s">
        <v>244</v>
      </c>
      <c r="G1" t="s">
        <v>249</v>
      </c>
      <c r="H1" t="s">
        <v>250</v>
      </c>
      <c r="I1" t="s">
        <v>251</v>
      </c>
      <c r="J1" t="s">
        <v>252</v>
      </c>
      <c r="K1" t="s">
        <v>253</v>
      </c>
      <c r="L1" t="s">
        <v>254</v>
      </c>
      <c r="M1" t="s">
        <v>255</v>
      </c>
      <c r="N1" t="s">
        <v>256</v>
      </c>
      <c r="O1" t="s">
        <v>257</v>
      </c>
      <c r="P1" t="s">
        <v>258</v>
      </c>
      <c r="Q1" t="s">
        <v>259</v>
      </c>
      <c r="R1" t="s">
        <v>483</v>
      </c>
      <c r="S1" t="s">
        <v>484</v>
      </c>
      <c r="T1" s="90" t="s">
        <v>119</v>
      </c>
      <c r="U1" s="90" t="s">
        <v>120</v>
      </c>
      <c r="V1" s="91" t="s">
        <v>470</v>
      </c>
      <c r="W1" s="29" t="s">
        <v>481</v>
      </c>
      <c r="X1" s="29" t="s">
        <v>482</v>
      </c>
      <c r="Y1" s="29" t="s">
        <v>479</v>
      </c>
      <c r="Z1" s="29" t="s">
        <v>480</v>
      </c>
      <c r="AA1" s="28" t="s">
        <v>260</v>
      </c>
      <c r="AB1" s="28" t="s">
        <v>261</v>
      </c>
      <c r="AC1" s="28" t="s">
        <v>262</v>
      </c>
      <c r="AD1" s="28" t="s">
        <v>263</v>
      </c>
    </row>
    <row r="2" spans="1:30" x14ac:dyDescent="0.2">
      <c r="A2" t="s">
        <v>264</v>
      </c>
      <c r="B2" s="27">
        <v>4.26</v>
      </c>
      <c r="C2" s="27">
        <v>0.63</v>
      </c>
      <c r="D2" t="s">
        <v>102</v>
      </c>
      <c r="E2" t="s">
        <v>265</v>
      </c>
      <c r="F2" t="s">
        <v>264</v>
      </c>
      <c r="G2">
        <v>1800</v>
      </c>
      <c r="H2">
        <v>24</v>
      </c>
      <c r="I2" t="s">
        <v>266</v>
      </c>
      <c r="J2">
        <v>0.504</v>
      </c>
      <c r="K2">
        <v>30</v>
      </c>
      <c r="L2">
        <v>1</v>
      </c>
      <c r="M2">
        <f>K2*L2</f>
        <v>30</v>
      </c>
      <c r="N2">
        <v>50</v>
      </c>
      <c r="O2" t="s">
        <v>267</v>
      </c>
      <c r="P2" t="s">
        <v>268</v>
      </c>
      <c r="Q2">
        <v>83924</v>
      </c>
      <c r="R2" s="29">
        <f t="shared" ref="R2:S33" si="0">ABS(T2-AVERAGE(T$64:T$70))</f>
        <v>1.9334285714285713</v>
      </c>
      <c r="S2" s="29">
        <f t="shared" si="0"/>
        <v>0.65743285714285715</v>
      </c>
      <c r="T2" s="90">
        <v>4.02182</v>
      </c>
      <c r="U2" s="90">
        <v>2.34734</v>
      </c>
      <c r="V2" s="92">
        <v>103.93723904156033</v>
      </c>
      <c r="W2" s="29">
        <f>$Y2/AVERAGE($Y$64:$Y$70)</f>
        <v>1.4768154001712912</v>
      </c>
      <c r="X2" s="29">
        <f>$Z2/AVERAGE($Z$64:$Z$70)</f>
        <v>1.4049514276215913</v>
      </c>
      <c r="Y2" s="27">
        <v>1.5365853658537301</v>
      </c>
      <c r="Z2" s="27">
        <v>1.4318181818181801</v>
      </c>
      <c r="AA2">
        <v>1281.34394931726</v>
      </c>
      <c r="AB2">
        <v>1286.7288247019401</v>
      </c>
      <c r="AC2">
        <v>1385.72997075015</v>
      </c>
      <c r="AD2">
        <v>1389.35497997839</v>
      </c>
    </row>
    <row r="3" spans="1:30" x14ac:dyDescent="0.2">
      <c r="A3" t="s">
        <v>264</v>
      </c>
      <c r="B3" s="27">
        <v>4.26</v>
      </c>
      <c r="C3" s="27">
        <v>0.63</v>
      </c>
      <c r="D3" t="s">
        <v>102</v>
      </c>
      <c r="E3" t="s">
        <v>269</v>
      </c>
      <c r="F3" t="s">
        <v>264</v>
      </c>
      <c r="G3">
        <v>1800</v>
      </c>
      <c r="H3">
        <v>24</v>
      </c>
      <c r="I3" t="s">
        <v>266</v>
      </c>
      <c r="J3">
        <v>0.50700000000000001</v>
      </c>
      <c r="K3">
        <v>30</v>
      </c>
      <c r="L3">
        <v>1</v>
      </c>
      <c r="M3">
        <f t="shared" ref="M3:M66" si="1">K3*L3</f>
        <v>30</v>
      </c>
      <c r="N3">
        <v>50</v>
      </c>
      <c r="O3" t="s">
        <v>267</v>
      </c>
      <c r="P3" t="s">
        <v>270</v>
      </c>
      <c r="Q3">
        <v>82736</v>
      </c>
      <c r="R3" s="29">
        <f t="shared" si="0"/>
        <v>1.9334285714285713</v>
      </c>
      <c r="S3" s="29">
        <f t="shared" si="0"/>
        <v>0.65743285714285715</v>
      </c>
      <c r="T3" s="90">
        <v>4.02182</v>
      </c>
      <c r="U3" s="90">
        <v>2.34734</v>
      </c>
      <c r="V3" s="92">
        <v>103.93723904156033</v>
      </c>
      <c r="W3" s="29">
        <f t="shared" ref="W3:W13" si="2">$Y3/AVERAGE($Y$64:$Y$70)</f>
        <v>3.4397337808499584</v>
      </c>
      <c r="X3" s="29">
        <f t="shared" ref="X3:X13" si="3">$Z3/AVERAGE($Z$64:$Z$70)</f>
        <v>1.9094320560725251</v>
      </c>
      <c r="Y3" s="27">
        <v>3.5789473684210802</v>
      </c>
      <c r="Z3" s="27">
        <v>1.9459459459458801</v>
      </c>
      <c r="AA3">
        <v>1281.6028375569099</v>
      </c>
      <c r="AB3">
        <v>1286.10749292678</v>
      </c>
      <c r="AC3">
        <v>1385.35730625005</v>
      </c>
      <c r="AD3">
        <v>1389.0500726601299</v>
      </c>
    </row>
    <row r="4" spans="1:30" x14ac:dyDescent="0.2">
      <c r="A4" t="s">
        <v>264</v>
      </c>
      <c r="B4" s="27">
        <v>4.26</v>
      </c>
      <c r="C4" s="27">
        <v>0.63</v>
      </c>
      <c r="D4" t="s">
        <v>102</v>
      </c>
      <c r="E4" t="s">
        <v>271</v>
      </c>
      <c r="F4" t="s">
        <v>264</v>
      </c>
      <c r="G4">
        <v>1800</v>
      </c>
      <c r="H4">
        <v>24</v>
      </c>
      <c r="I4" t="s">
        <v>266</v>
      </c>
      <c r="J4">
        <v>0.50600000000000001</v>
      </c>
      <c r="K4">
        <v>45</v>
      </c>
      <c r="L4">
        <v>1</v>
      </c>
      <c r="M4">
        <f t="shared" si="1"/>
        <v>45</v>
      </c>
      <c r="N4">
        <v>50</v>
      </c>
      <c r="O4" t="s">
        <v>272</v>
      </c>
      <c r="P4" t="s">
        <v>273</v>
      </c>
      <c r="Q4">
        <v>83973</v>
      </c>
      <c r="R4" s="29">
        <f t="shared" si="0"/>
        <v>1.4674485714285712</v>
      </c>
      <c r="S4" s="29">
        <f t="shared" si="0"/>
        <v>0.77003285714285719</v>
      </c>
      <c r="T4" s="90">
        <v>3.5558399999999999</v>
      </c>
      <c r="U4" s="90">
        <v>2.45994</v>
      </c>
      <c r="V4" s="92">
        <v>103.96737484886647</v>
      </c>
      <c r="W4" s="29">
        <f t="shared" si="2"/>
        <v>2.6571645902236245</v>
      </c>
      <c r="X4" s="29">
        <f t="shared" si="3"/>
        <v>1.574541356315547</v>
      </c>
      <c r="Y4" s="27">
        <v>2.7647058823525099</v>
      </c>
      <c r="Z4" s="27">
        <v>1.60465116279057</v>
      </c>
      <c r="AA4">
        <v>1281.1627275495</v>
      </c>
      <c r="AB4">
        <v>1286.13338175075</v>
      </c>
      <c r="AC4">
        <v>1385.4589420228001</v>
      </c>
      <c r="AD4">
        <v>1389.2533442056399</v>
      </c>
    </row>
    <row r="5" spans="1:30" x14ac:dyDescent="0.2">
      <c r="A5" t="s">
        <v>264</v>
      </c>
      <c r="B5" s="27">
        <v>4.26</v>
      </c>
      <c r="C5" s="27">
        <v>0.63</v>
      </c>
      <c r="D5" t="s">
        <v>102</v>
      </c>
      <c r="E5" t="s">
        <v>274</v>
      </c>
      <c r="F5" t="s">
        <v>264</v>
      </c>
      <c r="G5">
        <v>1800</v>
      </c>
      <c r="H5">
        <v>24</v>
      </c>
      <c r="I5" t="s">
        <v>266</v>
      </c>
      <c r="J5">
        <v>0.50600000000000001</v>
      </c>
      <c r="K5">
        <v>45</v>
      </c>
      <c r="L5">
        <v>5</v>
      </c>
      <c r="M5">
        <f t="shared" si="1"/>
        <v>225</v>
      </c>
      <c r="N5">
        <v>50</v>
      </c>
      <c r="O5" t="s">
        <v>275</v>
      </c>
      <c r="P5" t="s">
        <v>276</v>
      </c>
      <c r="Q5">
        <v>84037</v>
      </c>
      <c r="R5" s="29">
        <f t="shared" si="0"/>
        <v>0.67779857142857125</v>
      </c>
      <c r="S5" s="29">
        <f t="shared" si="0"/>
        <v>0.70636285714285707</v>
      </c>
      <c r="T5" s="90">
        <v>2.7661899999999999</v>
      </c>
      <c r="U5" s="90">
        <v>2.3962699999999999</v>
      </c>
      <c r="V5" s="92">
        <v>103.3109912419464</v>
      </c>
      <c r="W5" s="29">
        <f t="shared" si="2"/>
        <v>2.7507404525360251</v>
      </c>
      <c r="X5" s="29">
        <f t="shared" si="3"/>
        <v>1.9366498375735892</v>
      </c>
      <c r="Y5" s="27">
        <v>2.8620689655176101</v>
      </c>
      <c r="Z5" s="27">
        <v>1.97368421052628</v>
      </c>
      <c r="AA5">
        <v>1280.3860628305599</v>
      </c>
      <c r="AB5">
        <v>1286.1851593986701</v>
      </c>
      <c r="AC5">
        <v>1385.2895490682099</v>
      </c>
      <c r="AD5">
        <v>1389.11782984196</v>
      </c>
    </row>
    <row r="6" spans="1:30" x14ac:dyDescent="0.2">
      <c r="A6" t="s">
        <v>264</v>
      </c>
      <c r="B6" s="27">
        <v>4.26</v>
      </c>
      <c r="C6" s="27">
        <v>0.63</v>
      </c>
      <c r="D6" t="s">
        <v>102</v>
      </c>
      <c r="E6" t="s">
        <v>277</v>
      </c>
      <c r="F6" t="s">
        <v>264</v>
      </c>
      <c r="G6">
        <v>1800</v>
      </c>
      <c r="H6">
        <v>24</v>
      </c>
      <c r="I6" t="s">
        <v>266</v>
      </c>
      <c r="J6">
        <v>0.505</v>
      </c>
      <c r="K6">
        <v>45</v>
      </c>
      <c r="L6">
        <v>5</v>
      </c>
      <c r="M6">
        <f t="shared" si="1"/>
        <v>225</v>
      </c>
      <c r="N6">
        <v>50</v>
      </c>
      <c r="O6" t="s">
        <v>275</v>
      </c>
      <c r="P6" t="s">
        <v>278</v>
      </c>
      <c r="Q6">
        <v>82974</v>
      </c>
      <c r="R6" s="29">
        <f t="shared" si="0"/>
        <v>0.67779857142857125</v>
      </c>
      <c r="S6" s="29">
        <f t="shared" si="0"/>
        <v>0.70636285714285707</v>
      </c>
      <c r="T6" s="90">
        <v>2.7661899999999999</v>
      </c>
      <c r="U6" s="90">
        <v>2.3962699999999999</v>
      </c>
      <c r="V6" s="92">
        <v>103.3109912419464</v>
      </c>
      <c r="W6" s="29">
        <f t="shared" si="2"/>
        <v>2.5387602267094254</v>
      </c>
      <c r="X6" s="29">
        <f t="shared" si="3"/>
        <v>1.6353931961733843</v>
      </c>
      <c r="Y6" s="27">
        <v>2.6415094339622498</v>
      </c>
      <c r="Z6" s="27">
        <v>1.66666666666677</v>
      </c>
      <c r="AA6">
        <v>1281.0591722536501</v>
      </c>
      <c r="AB6">
        <v>1286.0557152788499</v>
      </c>
      <c r="AC6">
        <v>1385.4928206137199</v>
      </c>
      <c r="AD6">
        <v>1389.2872227965499</v>
      </c>
    </row>
    <row r="7" spans="1:30" x14ac:dyDescent="0.2">
      <c r="A7" t="s">
        <v>264</v>
      </c>
      <c r="B7" s="27">
        <v>4.26</v>
      </c>
      <c r="C7" s="27">
        <v>0.63</v>
      </c>
      <c r="D7" t="s">
        <v>102</v>
      </c>
      <c r="E7" t="s">
        <v>279</v>
      </c>
      <c r="F7" t="s">
        <v>264</v>
      </c>
      <c r="G7">
        <v>1800</v>
      </c>
      <c r="H7">
        <v>24</v>
      </c>
      <c r="I7" t="s">
        <v>266</v>
      </c>
      <c r="J7">
        <v>11.989000000000001</v>
      </c>
      <c r="K7">
        <v>45</v>
      </c>
      <c r="L7">
        <v>5</v>
      </c>
      <c r="M7">
        <f t="shared" si="1"/>
        <v>225</v>
      </c>
      <c r="N7">
        <v>50</v>
      </c>
      <c r="O7" t="s">
        <v>280</v>
      </c>
      <c r="P7" t="s">
        <v>281</v>
      </c>
      <c r="Q7">
        <v>86003</v>
      </c>
      <c r="R7" s="29">
        <f t="shared" si="0"/>
        <v>0.55235857142857148</v>
      </c>
      <c r="S7" s="29">
        <f t="shared" si="0"/>
        <v>0.22639285714285706</v>
      </c>
      <c r="T7" s="90">
        <v>2.6407500000000002</v>
      </c>
      <c r="U7" s="90">
        <v>1.9162999999999999</v>
      </c>
      <c r="V7" s="92">
        <v>104.0970943009563</v>
      </c>
      <c r="W7" s="29">
        <f t="shared" si="2"/>
        <v>1.3265916114213485</v>
      </c>
      <c r="X7" s="29">
        <f t="shared" si="3"/>
        <v>1.0425631625605365</v>
      </c>
      <c r="Y7" s="27">
        <v>1.3802816901407799</v>
      </c>
      <c r="Z7" s="27">
        <v>1.0625000000000699</v>
      </c>
      <c r="AA7">
        <v>1280.9297281338199</v>
      </c>
      <c r="AB7">
        <v>1285.3049393838701</v>
      </c>
      <c r="AC7">
        <v>1385.35730625005</v>
      </c>
      <c r="AD7">
        <v>1388.71128675095</v>
      </c>
    </row>
    <row r="8" spans="1:30" x14ac:dyDescent="0.2">
      <c r="A8" t="s">
        <v>264</v>
      </c>
      <c r="B8" s="27">
        <v>4.26</v>
      </c>
      <c r="C8" s="27">
        <v>0.63</v>
      </c>
      <c r="D8" t="s">
        <v>102</v>
      </c>
      <c r="E8" t="s">
        <v>282</v>
      </c>
      <c r="F8" t="s">
        <v>264</v>
      </c>
      <c r="G8">
        <v>1800</v>
      </c>
      <c r="H8">
        <v>24</v>
      </c>
      <c r="I8" t="s">
        <v>266</v>
      </c>
      <c r="J8">
        <v>0.99399999999999999</v>
      </c>
      <c r="K8">
        <v>45</v>
      </c>
      <c r="L8">
        <v>5</v>
      </c>
      <c r="M8">
        <f t="shared" si="1"/>
        <v>225</v>
      </c>
      <c r="N8">
        <v>50</v>
      </c>
      <c r="O8" t="s">
        <v>275</v>
      </c>
      <c r="P8" t="s">
        <v>283</v>
      </c>
      <c r="Q8">
        <v>83408</v>
      </c>
      <c r="R8" s="29">
        <f t="shared" si="0"/>
        <v>1.2752085714285712</v>
      </c>
      <c r="S8" s="29">
        <f t="shared" si="0"/>
        <v>0.68573285714285737</v>
      </c>
      <c r="T8" s="90">
        <v>3.3635999999999999</v>
      </c>
      <c r="U8" s="90">
        <v>2.3756400000000002</v>
      </c>
      <c r="V8" s="92">
        <v>104.23764194107927</v>
      </c>
      <c r="W8" s="29">
        <f t="shared" si="2"/>
        <v>1.8656687548382462</v>
      </c>
      <c r="X8" s="29">
        <f t="shared" si="3"/>
        <v>1.3287569718909036</v>
      </c>
      <c r="Y8" s="27">
        <v>1.9411764705883301</v>
      </c>
      <c r="Z8" s="27">
        <v>1.35416666666678</v>
      </c>
      <c r="AA8">
        <v>1280.77439519003</v>
      </c>
      <c r="AB8">
        <v>1285.95215998299</v>
      </c>
      <c r="AC8">
        <v>1385.1201561136199</v>
      </c>
      <c r="AD8">
        <v>1388.94843688737</v>
      </c>
    </row>
    <row r="9" spans="1:30" x14ac:dyDescent="0.2">
      <c r="A9" t="s">
        <v>264</v>
      </c>
      <c r="B9" s="27">
        <v>4.26</v>
      </c>
      <c r="C9" s="27">
        <v>0.63</v>
      </c>
      <c r="D9" t="s">
        <v>102</v>
      </c>
      <c r="E9" t="s">
        <v>284</v>
      </c>
      <c r="F9" t="s">
        <v>264</v>
      </c>
      <c r="G9">
        <v>1800</v>
      </c>
      <c r="H9">
        <v>24</v>
      </c>
      <c r="I9" t="s">
        <v>266</v>
      </c>
      <c r="J9">
        <v>19.984999999999999</v>
      </c>
      <c r="K9">
        <v>45</v>
      </c>
      <c r="L9">
        <v>5</v>
      </c>
      <c r="M9">
        <f t="shared" si="1"/>
        <v>225</v>
      </c>
      <c r="N9">
        <v>50</v>
      </c>
      <c r="O9" t="s">
        <v>275</v>
      </c>
      <c r="P9" t="s">
        <v>285</v>
      </c>
      <c r="Q9">
        <v>86394</v>
      </c>
      <c r="R9" s="29">
        <f t="shared" si="0"/>
        <v>0.26801857142857122</v>
      </c>
      <c r="S9" s="29">
        <f t="shared" si="0"/>
        <v>0.11739285714285708</v>
      </c>
      <c r="T9" s="90">
        <v>2.3564099999999999</v>
      </c>
      <c r="U9" s="90">
        <v>1.8072999999999999</v>
      </c>
      <c r="V9" s="92">
        <v>104.10764904367242</v>
      </c>
      <c r="W9" s="29">
        <f t="shared" si="2"/>
        <v>1.1039686120973</v>
      </c>
      <c r="X9" s="29">
        <f t="shared" si="3"/>
        <v>0.98123591770396967</v>
      </c>
      <c r="Y9" s="27">
        <v>1.1486486486488501</v>
      </c>
      <c r="Z9" s="27">
        <v>1</v>
      </c>
      <c r="AA9">
        <v>1281.00739460572</v>
      </c>
      <c r="AB9">
        <v>1285.1237176161201</v>
      </c>
      <c r="AC9">
        <v>1385.35730625005</v>
      </c>
      <c r="AD9">
        <v>1388.6096509781901</v>
      </c>
    </row>
    <row r="10" spans="1:30" x14ac:dyDescent="0.2">
      <c r="A10" t="s">
        <v>264</v>
      </c>
      <c r="B10" s="27">
        <v>4.26</v>
      </c>
      <c r="C10" s="27">
        <v>0.63</v>
      </c>
      <c r="D10" t="s">
        <v>102</v>
      </c>
      <c r="E10" t="s">
        <v>286</v>
      </c>
      <c r="F10" t="s">
        <v>264</v>
      </c>
      <c r="G10">
        <v>1800</v>
      </c>
      <c r="H10">
        <v>24</v>
      </c>
      <c r="I10" t="s">
        <v>266</v>
      </c>
      <c r="J10">
        <v>1.9930000000000001</v>
      </c>
      <c r="K10">
        <v>45</v>
      </c>
      <c r="L10">
        <v>5</v>
      </c>
      <c r="M10">
        <f t="shared" si="1"/>
        <v>225</v>
      </c>
      <c r="N10">
        <v>50</v>
      </c>
      <c r="O10" t="s">
        <v>275</v>
      </c>
      <c r="P10" t="s">
        <v>287</v>
      </c>
      <c r="Q10">
        <v>84412</v>
      </c>
      <c r="R10" s="29">
        <f t="shared" si="0"/>
        <v>0.70429857142857122</v>
      </c>
      <c r="S10" s="29">
        <f t="shared" si="0"/>
        <v>0.347552857142857</v>
      </c>
      <c r="T10" s="90">
        <v>2.7926899999999999</v>
      </c>
      <c r="U10" s="90">
        <v>2.0374599999999998</v>
      </c>
      <c r="V10" s="92">
        <v>103.41643139129103</v>
      </c>
      <c r="W10" s="29">
        <f t="shared" si="2"/>
        <v>2.1751257731848113</v>
      </c>
      <c r="X10" s="29">
        <f t="shared" si="3"/>
        <v>1.6102333008475098</v>
      </c>
      <c r="Y10" s="27">
        <v>2.2631578947371498</v>
      </c>
      <c r="Z10" s="27">
        <v>1.6410256410256101</v>
      </c>
      <c r="AA10">
        <v>1281.36983814122</v>
      </c>
      <c r="AB10">
        <v>1286.1851593986701</v>
      </c>
      <c r="AC10">
        <v>1385.6960921592299</v>
      </c>
      <c r="AD10">
        <v>1389.1855870238001</v>
      </c>
    </row>
    <row r="11" spans="1:30" x14ac:dyDescent="0.2">
      <c r="A11" t="s">
        <v>264</v>
      </c>
      <c r="B11" s="27">
        <v>4.26</v>
      </c>
      <c r="C11" s="27">
        <v>0.63</v>
      </c>
      <c r="D11" t="s">
        <v>102</v>
      </c>
      <c r="E11" t="s">
        <v>288</v>
      </c>
      <c r="F11" t="s">
        <v>264</v>
      </c>
      <c r="G11">
        <v>1800</v>
      </c>
      <c r="H11">
        <v>24</v>
      </c>
      <c r="I11" t="s">
        <v>266</v>
      </c>
      <c r="J11">
        <v>2.9849999999999999</v>
      </c>
      <c r="K11">
        <v>45</v>
      </c>
      <c r="L11">
        <v>5</v>
      </c>
      <c r="M11">
        <f t="shared" si="1"/>
        <v>225</v>
      </c>
      <c r="N11">
        <v>50</v>
      </c>
      <c r="O11" t="s">
        <v>280</v>
      </c>
      <c r="P11" t="s">
        <v>289</v>
      </c>
      <c r="Q11">
        <v>84784</v>
      </c>
      <c r="R11" s="29">
        <f t="shared" si="0"/>
        <v>1.8109485714285714</v>
      </c>
      <c r="S11" s="29">
        <f t="shared" si="0"/>
        <v>0.7152628571428572</v>
      </c>
      <c r="T11" s="90">
        <v>3.89934</v>
      </c>
      <c r="U11" s="90">
        <v>2.40517</v>
      </c>
      <c r="V11" s="92">
        <v>103.84630782513288</v>
      </c>
      <c r="W11" s="29">
        <f t="shared" si="2"/>
        <v>2.0700660310090298</v>
      </c>
      <c r="X11" s="29">
        <f t="shared" si="3"/>
        <v>1.4078602297490344</v>
      </c>
      <c r="Y11" s="27">
        <v>2.1538461538459401</v>
      </c>
      <c r="Z11" s="27">
        <v>1.43478260869551</v>
      </c>
      <c r="AA11">
        <v>1280.800284014</v>
      </c>
      <c r="AB11">
        <v>1286.10749292678</v>
      </c>
      <c r="AC11">
        <v>1385.39118484096</v>
      </c>
      <c r="AD11">
        <v>1389.1855870238001</v>
      </c>
    </row>
    <row r="12" spans="1:30" x14ac:dyDescent="0.2">
      <c r="A12" t="s">
        <v>264</v>
      </c>
      <c r="B12" s="27">
        <v>4.26</v>
      </c>
      <c r="C12" s="27">
        <v>0.63</v>
      </c>
      <c r="D12" t="s">
        <v>102</v>
      </c>
      <c r="E12" t="s">
        <v>290</v>
      </c>
      <c r="F12" t="s">
        <v>264</v>
      </c>
      <c r="G12">
        <v>1800</v>
      </c>
      <c r="H12">
        <v>24</v>
      </c>
      <c r="I12" t="s">
        <v>266</v>
      </c>
      <c r="J12">
        <v>4.99</v>
      </c>
      <c r="K12">
        <v>45</v>
      </c>
      <c r="L12">
        <v>5</v>
      </c>
      <c r="M12">
        <f t="shared" si="1"/>
        <v>225</v>
      </c>
      <c r="N12">
        <v>50</v>
      </c>
      <c r="O12" t="s">
        <v>275</v>
      </c>
      <c r="P12" t="s">
        <v>291</v>
      </c>
      <c r="Q12">
        <v>85283</v>
      </c>
      <c r="R12" s="29">
        <f t="shared" si="0"/>
        <v>1.5557585714285711</v>
      </c>
      <c r="S12" s="29">
        <f t="shared" si="0"/>
        <v>0.60496285714285714</v>
      </c>
      <c r="T12" s="90">
        <v>3.6441499999999998</v>
      </c>
      <c r="U12" s="90">
        <v>2.29487</v>
      </c>
      <c r="V12" s="92">
        <v>103.89047006343797</v>
      </c>
      <c r="W12" s="29">
        <f t="shared" si="2"/>
        <v>1.622639885160273</v>
      </c>
      <c r="X12" s="29">
        <f t="shared" si="3"/>
        <v>1.2215385914273778</v>
      </c>
      <c r="Y12" s="27">
        <v>1.68831168831166</v>
      </c>
      <c r="Z12" s="27">
        <v>1.24489795918366</v>
      </c>
      <c r="AA12">
        <v>1280.77439519003</v>
      </c>
      <c r="AB12">
        <v>1286.13338175075</v>
      </c>
      <c r="AC12">
        <v>1385.3234276591299</v>
      </c>
      <c r="AD12">
        <v>1389.0500726601299</v>
      </c>
    </row>
    <row r="13" spans="1:30" x14ac:dyDescent="0.2">
      <c r="A13" t="s">
        <v>264</v>
      </c>
      <c r="B13" s="27">
        <v>4.26</v>
      </c>
      <c r="C13" s="27">
        <v>0.63</v>
      </c>
      <c r="D13" t="s">
        <v>102</v>
      </c>
      <c r="E13" t="s">
        <v>292</v>
      </c>
      <c r="F13" t="s">
        <v>264</v>
      </c>
      <c r="G13">
        <v>1800</v>
      </c>
      <c r="H13">
        <v>24</v>
      </c>
      <c r="I13" t="s">
        <v>266</v>
      </c>
      <c r="J13">
        <v>7.99</v>
      </c>
      <c r="K13">
        <v>45</v>
      </c>
      <c r="L13">
        <v>5</v>
      </c>
      <c r="M13">
        <f t="shared" si="1"/>
        <v>225</v>
      </c>
      <c r="N13">
        <v>50</v>
      </c>
      <c r="O13" t="s">
        <v>280</v>
      </c>
      <c r="P13" t="s">
        <v>293</v>
      </c>
      <c r="Q13">
        <v>85635</v>
      </c>
      <c r="R13" s="29">
        <f t="shared" si="0"/>
        <v>0.97060857142857149</v>
      </c>
      <c r="S13" s="29">
        <f t="shared" si="0"/>
        <v>0.37160285714285735</v>
      </c>
      <c r="T13" s="90">
        <v>3.0590000000000002</v>
      </c>
      <c r="U13" s="90">
        <v>2.0615100000000002</v>
      </c>
      <c r="V13" s="92">
        <v>104.0647017361372</v>
      </c>
      <c r="W13" s="29">
        <f t="shared" si="2"/>
        <v>1.3839870035890025</v>
      </c>
      <c r="X13" s="29">
        <f t="shared" si="3"/>
        <v>1.0597347911202382</v>
      </c>
      <c r="Y13" s="27">
        <v>1.43999999999997</v>
      </c>
      <c r="Z13" s="27">
        <v>1.0799999999999499</v>
      </c>
      <c r="AA13">
        <v>1280.8520616619301</v>
      </c>
      <c r="AB13">
        <v>1285.58971644748</v>
      </c>
      <c r="AC13">
        <v>1385.3234276591299</v>
      </c>
      <c r="AD13">
        <v>1388.8468011146199</v>
      </c>
    </row>
    <row r="14" spans="1:30" x14ac:dyDescent="0.2">
      <c r="A14" t="s">
        <v>294</v>
      </c>
      <c r="B14" s="27">
        <v>7.44</v>
      </c>
      <c r="C14" s="27">
        <v>0.28000000000000003</v>
      </c>
      <c r="D14" t="s">
        <v>104</v>
      </c>
      <c r="E14" t="s">
        <v>295</v>
      </c>
      <c r="F14" t="s">
        <v>294</v>
      </c>
      <c r="G14">
        <v>1800</v>
      </c>
      <c r="H14">
        <v>24</v>
      </c>
      <c r="I14" t="s">
        <v>266</v>
      </c>
      <c r="J14">
        <v>0.50700000000000001</v>
      </c>
      <c r="K14">
        <v>30</v>
      </c>
      <c r="L14">
        <v>5</v>
      </c>
      <c r="M14">
        <f t="shared" si="1"/>
        <v>150</v>
      </c>
      <c r="N14">
        <v>50</v>
      </c>
      <c r="O14" t="s">
        <v>296</v>
      </c>
      <c r="P14" t="s">
        <v>297</v>
      </c>
      <c r="Q14">
        <v>65792</v>
      </c>
      <c r="R14" s="29">
        <f t="shared" si="0"/>
        <v>0.3429214285714286</v>
      </c>
      <c r="S14" s="29">
        <f t="shared" si="0"/>
        <v>0.26344714285714277</v>
      </c>
      <c r="T14" s="90">
        <v>1.7454700000000001</v>
      </c>
      <c r="U14" s="90">
        <v>1.4264600000000001</v>
      </c>
      <c r="V14" s="92">
        <v>103.4041981161175</v>
      </c>
      <c r="W14" s="29">
        <f t="shared" ref="W14:W21" si="4">$Y14/AVERAGE($Y$71:$Y$77)</f>
        <v>1.0890055563056154</v>
      </c>
      <c r="X14" s="29">
        <f>$Z14/AVERAGE($Z$71:$Z$77)</f>
        <v>1.3193959801546371</v>
      </c>
      <c r="Y14" s="27">
        <v>1.39655172413817</v>
      </c>
      <c r="Z14" s="27">
        <v>1.5000000000001901</v>
      </c>
      <c r="AA14">
        <v>1283.0785005229</v>
      </c>
      <c r="AB14">
        <v>1286.67704705401</v>
      </c>
      <c r="AC14">
        <v>1386.6108141140201</v>
      </c>
      <c r="AD14">
        <v>1389.4904943420599</v>
      </c>
    </row>
    <row r="15" spans="1:30" x14ac:dyDescent="0.2">
      <c r="A15" t="s">
        <v>294</v>
      </c>
      <c r="B15" s="27">
        <v>7.44</v>
      </c>
      <c r="C15" s="27">
        <v>0.28000000000000003</v>
      </c>
      <c r="D15" t="s">
        <v>104</v>
      </c>
      <c r="E15" t="s">
        <v>298</v>
      </c>
      <c r="F15" t="s">
        <v>294</v>
      </c>
      <c r="G15">
        <v>1800</v>
      </c>
      <c r="H15">
        <v>24</v>
      </c>
      <c r="I15" t="s">
        <v>266</v>
      </c>
      <c r="J15">
        <v>0.505</v>
      </c>
      <c r="K15">
        <v>45</v>
      </c>
      <c r="L15">
        <v>5</v>
      </c>
      <c r="M15">
        <f t="shared" si="1"/>
        <v>225</v>
      </c>
      <c r="N15">
        <v>50</v>
      </c>
      <c r="O15" t="s">
        <v>275</v>
      </c>
      <c r="P15" t="s">
        <v>299</v>
      </c>
      <c r="Q15">
        <v>65350</v>
      </c>
      <c r="R15" s="29">
        <f t="shared" si="0"/>
        <v>0.36027142857142858</v>
      </c>
      <c r="S15" s="29">
        <f t="shared" si="0"/>
        <v>0.25064714285714285</v>
      </c>
      <c r="T15" s="90">
        <v>1.7281200000000001</v>
      </c>
      <c r="U15" s="90">
        <v>1.43926</v>
      </c>
      <c r="V15" s="92">
        <v>103.33593592060272</v>
      </c>
      <c r="W15" s="29">
        <f t="shared" si="4"/>
        <v>1.4638008408993544</v>
      </c>
      <c r="X15" s="29">
        <f t="shared" ref="X15:X21" si="5">$Z15/AVERAGE($Z$71:$Z$77)</f>
        <v>1.2644211476483327</v>
      </c>
      <c r="Y15" s="27">
        <v>1.87719298245637</v>
      </c>
      <c r="Z15" s="27">
        <v>1.43750000000034</v>
      </c>
      <c r="AA15">
        <v>1282.3536134518899</v>
      </c>
      <c r="AB15">
        <v>1286.5993805821099</v>
      </c>
      <c r="AC15">
        <v>1386.8140856595301</v>
      </c>
      <c r="AD15">
        <v>1389.4566157511499</v>
      </c>
    </row>
    <row r="16" spans="1:30" x14ac:dyDescent="0.2">
      <c r="A16" t="s">
        <v>294</v>
      </c>
      <c r="B16" s="27">
        <v>7.44</v>
      </c>
      <c r="C16" s="27">
        <v>0.28000000000000003</v>
      </c>
      <c r="D16" t="s">
        <v>104</v>
      </c>
      <c r="E16" t="s">
        <v>300</v>
      </c>
      <c r="F16" t="s">
        <v>294</v>
      </c>
      <c r="G16">
        <v>1800</v>
      </c>
      <c r="H16">
        <v>24</v>
      </c>
      <c r="I16" t="s">
        <v>266</v>
      </c>
      <c r="J16">
        <v>12.032999999999999</v>
      </c>
      <c r="K16">
        <v>45</v>
      </c>
      <c r="L16">
        <v>5</v>
      </c>
      <c r="M16">
        <f t="shared" si="1"/>
        <v>225</v>
      </c>
      <c r="N16">
        <v>50</v>
      </c>
      <c r="O16" t="s">
        <v>275</v>
      </c>
      <c r="P16" t="s">
        <v>301</v>
      </c>
      <c r="Q16">
        <v>66233</v>
      </c>
      <c r="R16" s="29">
        <f t="shared" si="0"/>
        <v>3.9491428571428511E-2</v>
      </c>
      <c r="S16" s="29">
        <f t="shared" si="0"/>
        <v>0.19765714285714275</v>
      </c>
      <c r="T16" s="90">
        <v>2.0489000000000002</v>
      </c>
      <c r="U16" s="90">
        <v>1.4922500000000001</v>
      </c>
      <c r="V16" s="92">
        <v>103.44840875761247</v>
      </c>
      <c r="W16" s="29">
        <f t="shared" si="4"/>
        <v>1.0007199206707731</v>
      </c>
      <c r="X16" s="29">
        <f t="shared" si="5"/>
        <v>1.0017636145616928</v>
      </c>
      <c r="Y16" s="27">
        <v>1.2833333333333099</v>
      </c>
      <c r="Z16" s="27">
        <v>1.13888888888885</v>
      </c>
      <c r="AA16">
        <v>1282.94905640308</v>
      </c>
      <c r="AB16">
        <v>1286.49582528625</v>
      </c>
      <c r="AC16">
        <v>1386.8479642504501</v>
      </c>
      <c r="AD16">
        <v>1389.4566157511499</v>
      </c>
    </row>
    <row r="17" spans="1:30" x14ac:dyDescent="0.2">
      <c r="A17" t="s">
        <v>294</v>
      </c>
      <c r="B17" s="27">
        <v>7.44</v>
      </c>
      <c r="C17" s="27">
        <v>0.28000000000000003</v>
      </c>
      <c r="D17" t="s">
        <v>104</v>
      </c>
      <c r="E17" t="s">
        <v>302</v>
      </c>
      <c r="F17" t="s">
        <v>294</v>
      </c>
      <c r="G17">
        <v>1800</v>
      </c>
      <c r="H17">
        <v>24</v>
      </c>
      <c r="I17" t="s">
        <v>266</v>
      </c>
      <c r="J17">
        <v>1.008</v>
      </c>
      <c r="K17">
        <v>45</v>
      </c>
      <c r="L17">
        <v>5</v>
      </c>
      <c r="M17">
        <f t="shared" si="1"/>
        <v>225</v>
      </c>
      <c r="N17">
        <v>50</v>
      </c>
      <c r="O17" t="s">
        <v>275</v>
      </c>
      <c r="P17" t="s">
        <v>303</v>
      </c>
      <c r="Q17">
        <v>64934</v>
      </c>
      <c r="R17" s="29">
        <f t="shared" si="0"/>
        <v>0.47416142857142862</v>
      </c>
      <c r="S17" s="29">
        <f t="shared" si="0"/>
        <v>0.27623714285714285</v>
      </c>
      <c r="T17" s="90">
        <v>1.6142300000000001</v>
      </c>
      <c r="U17" s="90">
        <v>1.41367</v>
      </c>
      <c r="V17" s="92">
        <v>103.28366703664942</v>
      </c>
      <c r="W17" s="29">
        <f t="shared" si="4"/>
        <v>1.1119110229674478</v>
      </c>
      <c r="X17" s="29">
        <f t="shared" si="5"/>
        <v>1.1383024142510438</v>
      </c>
      <c r="Y17" s="27">
        <v>1.4259259259257999</v>
      </c>
      <c r="Z17" s="27">
        <v>1.2941176470589699</v>
      </c>
      <c r="AA17">
        <v>1283.2338334666899</v>
      </c>
      <c r="AB17">
        <v>1286.62526940608</v>
      </c>
      <c r="AC17">
        <v>1386.8479642504501</v>
      </c>
      <c r="AD17">
        <v>1389.4904943420599</v>
      </c>
    </row>
    <row r="18" spans="1:30" x14ac:dyDescent="0.2">
      <c r="A18" t="s">
        <v>294</v>
      </c>
      <c r="B18" s="27">
        <v>7.44</v>
      </c>
      <c r="C18" s="27">
        <v>0.28000000000000003</v>
      </c>
      <c r="D18" t="s">
        <v>104</v>
      </c>
      <c r="E18" t="s">
        <v>304</v>
      </c>
      <c r="F18" t="s">
        <v>294</v>
      </c>
      <c r="G18">
        <v>1800</v>
      </c>
      <c r="H18">
        <v>24</v>
      </c>
      <c r="I18" t="s">
        <v>266</v>
      </c>
      <c r="J18">
        <v>19.954000000000001</v>
      </c>
      <c r="K18">
        <v>45</v>
      </c>
      <c r="L18">
        <v>5</v>
      </c>
      <c r="M18">
        <f t="shared" si="1"/>
        <v>225</v>
      </c>
      <c r="N18">
        <v>50</v>
      </c>
      <c r="O18" t="s">
        <v>275</v>
      </c>
      <c r="P18" t="s">
        <v>305</v>
      </c>
      <c r="Q18">
        <v>66644</v>
      </c>
      <c r="R18" s="29">
        <f t="shared" si="0"/>
        <v>8.8751428571428592E-2</v>
      </c>
      <c r="S18" s="29">
        <f t="shared" si="0"/>
        <v>0.21959714285714282</v>
      </c>
      <c r="T18" s="90">
        <v>1.9996400000000001</v>
      </c>
      <c r="U18" s="90">
        <v>1.47031</v>
      </c>
      <c r="V18" s="92">
        <v>103.44977922032136</v>
      </c>
      <c r="W18" s="29">
        <f t="shared" si="4"/>
        <v>0.88039875718830463</v>
      </c>
      <c r="X18" s="29">
        <f t="shared" si="5"/>
        <v>0.97733035566991522</v>
      </c>
      <c r="Y18" s="27">
        <v>1.1290322580644201</v>
      </c>
      <c r="Z18" s="27">
        <v>1.1111111111110401</v>
      </c>
      <c r="AA18">
        <v>1283.10438934686</v>
      </c>
      <c r="AB18">
        <v>1286.52171411022</v>
      </c>
      <c r="AC18">
        <v>1386.8818428413599</v>
      </c>
      <c r="AD18">
        <v>1389.4566157511499</v>
      </c>
    </row>
    <row r="19" spans="1:30" x14ac:dyDescent="0.2">
      <c r="A19" t="s">
        <v>294</v>
      </c>
      <c r="B19" s="27">
        <v>7.44</v>
      </c>
      <c r="C19" s="27">
        <v>0.28000000000000003</v>
      </c>
      <c r="D19" t="s">
        <v>104</v>
      </c>
      <c r="E19" t="s">
        <v>306</v>
      </c>
      <c r="F19" t="s">
        <v>294</v>
      </c>
      <c r="G19">
        <v>1800</v>
      </c>
      <c r="H19">
        <v>24</v>
      </c>
      <c r="I19" t="s">
        <v>266</v>
      </c>
      <c r="J19">
        <v>2.0009999999999999</v>
      </c>
      <c r="K19">
        <v>45</v>
      </c>
      <c r="L19">
        <v>5</v>
      </c>
      <c r="M19">
        <f t="shared" si="1"/>
        <v>225</v>
      </c>
      <c r="N19">
        <v>50</v>
      </c>
      <c r="O19" t="s">
        <v>275</v>
      </c>
      <c r="P19" t="s">
        <v>307</v>
      </c>
      <c r="Q19">
        <v>64543</v>
      </c>
      <c r="R19" s="29">
        <f t="shared" si="0"/>
        <v>0.38898142857142859</v>
      </c>
      <c r="S19" s="29">
        <f t="shared" si="0"/>
        <v>0.39209714285714292</v>
      </c>
      <c r="T19" s="90">
        <v>1.6994100000000001</v>
      </c>
      <c r="U19" s="90">
        <v>1.2978099999999999</v>
      </c>
      <c r="V19" s="92">
        <v>103.29843580626174</v>
      </c>
      <c r="W19" s="29">
        <f t="shared" si="4"/>
        <v>0.98576184295429192</v>
      </c>
      <c r="X19" s="29">
        <f t="shared" si="5"/>
        <v>0.93133833893262441</v>
      </c>
      <c r="Y19" s="27">
        <v>1.2641509433961899</v>
      </c>
      <c r="Z19" s="27">
        <v>1.05882352941183</v>
      </c>
      <c r="AA19">
        <v>1283.5186105303001</v>
      </c>
      <c r="AB19">
        <v>1286.62526940608</v>
      </c>
      <c r="AC19">
        <v>1387.11899297779</v>
      </c>
      <c r="AD19">
        <v>1389.4904943420599</v>
      </c>
    </row>
    <row r="20" spans="1:30" x14ac:dyDescent="0.2">
      <c r="A20" t="s">
        <v>294</v>
      </c>
      <c r="B20" s="27">
        <v>7.44</v>
      </c>
      <c r="C20" s="27">
        <v>0.28000000000000003</v>
      </c>
      <c r="D20" t="s">
        <v>104</v>
      </c>
      <c r="E20" t="s">
        <v>308</v>
      </c>
      <c r="F20" t="s">
        <v>294</v>
      </c>
      <c r="G20">
        <v>1800</v>
      </c>
      <c r="H20">
        <v>24</v>
      </c>
      <c r="I20" t="s">
        <v>266</v>
      </c>
      <c r="J20">
        <v>5.0019999999999998</v>
      </c>
      <c r="K20">
        <v>45</v>
      </c>
      <c r="L20">
        <v>5</v>
      </c>
      <c r="M20">
        <f t="shared" si="1"/>
        <v>225</v>
      </c>
      <c r="N20">
        <v>50</v>
      </c>
      <c r="O20" t="s">
        <v>275</v>
      </c>
      <c r="P20" t="s">
        <v>309</v>
      </c>
      <c r="Q20">
        <v>64107</v>
      </c>
      <c r="R20" s="29">
        <f t="shared" si="0"/>
        <v>0.23870142857142862</v>
      </c>
      <c r="S20" s="29">
        <f t="shared" si="0"/>
        <v>0.33109714285714276</v>
      </c>
      <c r="T20" s="90">
        <v>1.8496900000000001</v>
      </c>
      <c r="U20" s="90">
        <v>1.3588100000000001</v>
      </c>
      <c r="V20" s="92">
        <v>103.34476721278486</v>
      </c>
      <c r="W20" s="29">
        <f t="shared" si="4"/>
        <v>1.0593261595927057</v>
      </c>
      <c r="X20" s="29">
        <f t="shared" si="5"/>
        <v>0.95956071283971045</v>
      </c>
      <c r="Y20" s="27">
        <v>1.35849056603774</v>
      </c>
      <c r="Z20" s="27">
        <v>1.0909090909092001</v>
      </c>
      <c r="AA20">
        <v>1283.31149993858</v>
      </c>
      <c r="AB20">
        <v>1286.5476029341801</v>
      </c>
      <c r="AC20">
        <v>1387.11899297779</v>
      </c>
      <c r="AD20">
        <v>1389.4566157511499</v>
      </c>
    </row>
    <row r="21" spans="1:30" x14ac:dyDescent="0.2">
      <c r="A21" t="s">
        <v>294</v>
      </c>
      <c r="B21" s="27">
        <v>7.44</v>
      </c>
      <c r="C21" s="27">
        <v>0.28000000000000003</v>
      </c>
      <c r="D21" t="s">
        <v>104</v>
      </c>
      <c r="E21" t="s">
        <v>310</v>
      </c>
      <c r="F21" t="s">
        <v>294</v>
      </c>
      <c r="G21">
        <v>1800</v>
      </c>
      <c r="H21">
        <v>24</v>
      </c>
      <c r="I21" t="s">
        <v>266</v>
      </c>
      <c r="J21">
        <v>8.0329999999999995</v>
      </c>
      <c r="K21">
        <v>45</v>
      </c>
      <c r="L21">
        <v>5</v>
      </c>
      <c r="M21">
        <f t="shared" si="1"/>
        <v>225</v>
      </c>
      <c r="N21">
        <v>50</v>
      </c>
      <c r="O21" t="s">
        <v>275</v>
      </c>
      <c r="P21" t="s">
        <v>311</v>
      </c>
      <c r="Q21">
        <v>63693</v>
      </c>
      <c r="R21" s="29">
        <f t="shared" si="0"/>
        <v>0.16558142857142877</v>
      </c>
      <c r="S21" s="29">
        <f t="shared" si="0"/>
        <v>0.23904714285714279</v>
      </c>
      <c r="T21" s="90">
        <v>1.9228099999999999</v>
      </c>
      <c r="U21" s="90">
        <v>1.45086</v>
      </c>
      <c r="V21" s="92">
        <v>103.37761683625401</v>
      </c>
      <c r="W21" s="29">
        <f t="shared" si="4"/>
        <v>1.0025765439002163</v>
      </c>
      <c r="X21" s="29">
        <f t="shared" si="5"/>
        <v>0.98012272811485956</v>
      </c>
      <c r="Y21" s="27">
        <v>1.2857142857142601</v>
      </c>
      <c r="Z21" s="27">
        <v>1.11428571428584</v>
      </c>
      <c r="AA21">
        <v>1283.2079446427199</v>
      </c>
      <c r="AB21">
        <v>1286.52171411022</v>
      </c>
      <c r="AC21">
        <v>1386.98347861412</v>
      </c>
      <c r="AD21">
        <v>1389.4904943420599</v>
      </c>
    </row>
    <row r="22" spans="1:30" x14ac:dyDescent="0.2">
      <c r="A22" t="s">
        <v>312</v>
      </c>
      <c r="B22" s="27">
        <v>3.605</v>
      </c>
      <c r="C22" s="27">
        <v>0.51</v>
      </c>
      <c r="D22" t="s">
        <v>103</v>
      </c>
      <c r="E22" t="s">
        <v>313</v>
      </c>
      <c r="F22" t="s">
        <v>312</v>
      </c>
      <c r="G22">
        <v>1800</v>
      </c>
      <c r="H22">
        <v>24</v>
      </c>
      <c r="I22" t="s">
        <v>266</v>
      </c>
      <c r="J22">
        <v>0.502</v>
      </c>
      <c r="K22">
        <v>45</v>
      </c>
      <c r="L22">
        <v>5</v>
      </c>
      <c r="M22">
        <f t="shared" si="1"/>
        <v>225</v>
      </c>
      <c r="N22">
        <v>50</v>
      </c>
      <c r="O22" t="s">
        <v>275</v>
      </c>
      <c r="P22" t="s">
        <v>314</v>
      </c>
      <c r="Q22">
        <v>67315</v>
      </c>
      <c r="R22" s="29">
        <f t="shared" si="0"/>
        <v>2.1864785714285713</v>
      </c>
      <c r="S22" s="29">
        <f t="shared" si="0"/>
        <v>0.89825285714285696</v>
      </c>
      <c r="T22" s="90">
        <v>4.2748699999999999</v>
      </c>
      <c r="U22" s="90">
        <v>2.5881599999999998</v>
      </c>
      <c r="V22" s="92">
        <v>104.06077742046776</v>
      </c>
      <c r="W22" s="29">
        <f>$Y22/AVERAGE($Y$78:$Y$85)</f>
        <v>1.6040975643708084</v>
      </c>
      <c r="X22" s="29">
        <f>$Z22/AVERAGE($Z$78:$Z$85)</f>
        <v>1.2294322999642606</v>
      </c>
      <c r="Y22" s="27">
        <v>1.72499999999987</v>
      </c>
      <c r="Z22" s="27">
        <v>1.2999999999999099</v>
      </c>
      <c r="AA22">
        <v>1280.6967287181401</v>
      </c>
      <c r="AB22">
        <v>1286.34049234246</v>
      </c>
      <c r="AC22">
        <v>1385.56057779555</v>
      </c>
      <c r="AD22">
        <v>1389.4566157511499</v>
      </c>
    </row>
    <row r="23" spans="1:30" x14ac:dyDescent="0.2">
      <c r="A23" t="s">
        <v>312</v>
      </c>
      <c r="B23" s="27">
        <v>3.605</v>
      </c>
      <c r="C23" s="27">
        <v>0.51</v>
      </c>
      <c r="D23" t="s">
        <v>103</v>
      </c>
      <c r="E23" t="s">
        <v>315</v>
      </c>
      <c r="F23" t="s">
        <v>312</v>
      </c>
      <c r="G23">
        <v>2400</v>
      </c>
      <c r="H23">
        <v>24</v>
      </c>
      <c r="I23" t="s">
        <v>266</v>
      </c>
      <c r="J23">
        <v>0.499</v>
      </c>
      <c r="K23">
        <v>200</v>
      </c>
      <c r="L23">
        <v>3</v>
      </c>
      <c r="M23">
        <f t="shared" si="1"/>
        <v>600</v>
      </c>
      <c r="N23">
        <v>50</v>
      </c>
      <c r="O23" t="s">
        <v>316</v>
      </c>
      <c r="P23" t="s">
        <v>317</v>
      </c>
      <c r="Q23">
        <v>74689</v>
      </c>
      <c r="R23" s="29">
        <f t="shared" si="0"/>
        <v>0.83437857142857119</v>
      </c>
      <c r="S23" s="29">
        <f t="shared" si="0"/>
        <v>0.4657528571428573</v>
      </c>
      <c r="T23" s="90">
        <v>2.9227699999999999</v>
      </c>
      <c r="U23" s="90">
        <v>2.1556600000000001</v>
      </c>
      <c r="V23" s="92">
        <v>104.61056651469164</v>
      </c>
      <c r="W23" s="29">
        <f t="shared" ref="W23:W55" si="6">$Y23/AVERAGE($Y$78:$Y$85)</f>
        <v>2.5720960020749528</v>
      </c>
      <c r="X23" s="29">
        <f t="shared" ref="X23:X56" si="7">$Z23/AVERAGE($Z$78:$Z$85)</f>
        <v>1.3936884372067389</v>
      </c>
      <c r="Y23" s="27">
        <v>2.7659574468085899</v>
      </c>
      <c r="Z23" s="27">
        <v>1.47368421052652</v>
      </c>
      <c r="AA23">
        <v>1280.6096760932101</v>
      </c>
      <c r="AB23">
        <v>1285.1996657987499</v>
      </c>
      <c r="AC23">
        <v>1385.26329592558</v>
      </c>
      <c r="AD23">
        <v>1388.60857964973</v>
      </c>
    </row>
    <row r="24" spans="1:30" x14ac:dyDescent="0.2">
      <c r="A24" t="s">
        <v>312</v>
      </c>
      <c r="B24" s="27">
        <v>3.605</v>
      </c>
      <c r="C24" s="27">
        <v>0.51</v>
      </c>
      <c r="D24" t="s">
        <v>103</v>
      </c>
      <c r="E24" t="s">
        <v>318</v>
      </c>
      <c r="F24" t="s">
        <v>312</v>
      </c>
      <c r="G24">
        <v>2400</v>
      </c>
      <c r="H24">
        <v>24</v>
      </c>
      <c r="I24" t="s">
        <v>266</v>
      </c>
      <c r="J24">
        <v>0.501</v>
      </c>
      <c r="K24">
        <v>45</v>
      </c>
      <c r="L24">
        <v>5</v>
      </c>
      <c r="M24">
        <f t="shared" si="1"/>
        <v>225</v>
      </c>
      <c r="N24">
        <v>50</v>
      </c>
      <c r="O24" t="s">
        <v>280</v>
      </c>
      <c r="P24" t="s">
        <v>319</v>
      </c>
      <c r="Q24">
        <v>73228</v>
      </c>
      <c r="R24" s="29">
        <f t="shared" si="0"/>
        <v>1.0827585714285712</v>
      </c>
      <c r="S24" s="29">
        <f t="shared" si="0"/>
        <v>0.61660285714285701</v>
      </c>
      <c r="T24" s="90">
        <v>3.1711499999999999</v>
      </c>
      <c r="U24" s="90">
        <v>2.3065099999999998</v>
      </c>
      <c r="V24" s="92">
        <v>104.62475824766891</v>
      </c>
      <c r="W24" s="29">
        <f t="shared" si="6"/>
        <v>1.6846225208681704</v>
      </c>
      <c r="X24" s="29">
        <f t="shared" si="7"/>
        <v>1.4913232040988693</v>
      </c>
      <c r="Y24" s="27">
        <v>1.8115942028982599</v>
      </c>
      <c r="Z24" s="27">
        <v>1.5769230769231899</v>
      </c>
      <c r="AA24">
        <v>1280.29849035047</v>
      </c>
      <c r="AB24">
        <v>1285.3293265248999</v>
      </c>
      <c r="AC24">
        <v>1385.4293738409599</v>
      </c>
      <c r="AD24">
        <v>1388.60857964973</v>
      </c>
    </row>
    <row r="25" spans="1:30" x14ac:dyDescent="0.2">
      <c r="A25" t="s">
        <v>312</v>
      </c>
      <c r="B25" s="27">
        <v>3.605</v>
      </c>
      <c r="C25" s="27">
        <v>0.51</v>
      </c>
      <c r="D25" t="s">
        <v>103</v>
      </c>
      <c r="E25" t="s">
        <v>320</v>
      </c>
      <c r="F25" t="s">
        <v>312</v>
      </c>
      <c r="G25">
        <v>2400</v>
      </c>
      <c r="H25">
        <v>24</v>
      </c>
      <c r="I25" t="s">
        <v>266</v>
      </c>
      <c r="J25">
        <v>0.502</v>
      </c>
      <c r="K25">
        <v>90</v>
      </c>
      <c r="L25">
        <v>5</v>
      </c>
      <c r="M25">
        <f t="shared" si="1"/>
        <v>450</v>
      </c>
      <c r="N25">
        <v>50</v>
      </c>
      <c r="O25" t="s">
        <v>321</v>
      </c>
      <c r="P25" t="s">
        <v>322</v>
      </c>
      <c r="Q25">
        <v>73875</v>
      </c>
      <c r="R25" s="29">
        <f t="shared" si="0"/>
        <v>0.83966857142857121</v>
      </c>
      <c r="S25" s="29">
        <f t="shared" si="0"/>
        <v>0.59550285714285733</v>
      </c>
      <c r="T25" s="90">
        <v>2.9280599999999999</v>
      </c>
      <c r="U25" s="90">
        <v>2.2854100000000002</v>
      </c>
      <c r="V25" s="92">
        <v>104.64943141498966</v>
      </c>
      <c r="W25" s="29">
        <f t="shared" si="6"/>
        <v>1.9218173718065532</v>
      </c>
      <c r="X25" s="29">
        <f t="shared" si="7"/>
        <v>1.2609562050916334</v>
      </c>
      <c r="Y25" s="27">
        <v>2.0666666666664901</v>
      </c>
      <c r="Z25" s="27">
        <v>1.3333333333333299</v>
      </c>
      <c r="AA25">
        <v>1280.5059475123001</v>
      </c>
      <c r="AB25">
        <v>1285.27746223444</v>
      </c>
      <c r="AC25">
        <v>1385.1683942596501</v>
      </c>
      <c r="AD25">
        <v>1388.6560304826901</v>
      </c>
    </row>
    <row r="26" spans="1:30" x14ac:dyDescent="0.2">
      <c r="A26" t="s">
        <v>312</v>
      </c>
      <c r="B26" s="27">
        <v>3.605</v>
      </c>
      <c r="C26" s="27">
        <v>0.51</v>
      </c>
      <c r="D26" t="s">
        <v>103</v>
      </c>
      <c r="E26" t="s">
        <v>323</v>
      </c>
      <c r="F26" t="s">
        <v>312</v>
      </c>
      <c r="G26">
        <v>1800</v>
      </c>
      <c r="H26">
        <v>24</v>
      </c>
      <c r="I26" t="s">
        <v>266</v>
      </c>
      <c r="J26">
        <v>9.99</v>
      </c>
      <c r="K26">
        <v>10</v>
      </c>
      <c r="L26">
        <v>1</v>
      </c>
      <c r="M26">
        <f t="shared" si="1"/>
        <v>10</v>
      </c>
      <c r="N26">
        <v>50</v>
      </c>
      <c r="O26" t="s">
        <v>324</v>
      </c>
      <c r="P26" t="s">
        <v>325</v>
      </c>
      <c r="Q26">
        <v>80160</v>
      </c>
      <c r="R26" s="29">
        <f t="shared" si="0"/>
        <v>0.66044857142857127</v>
      </c>
      <c r="S26" s="29">
        <f t="shared" si="0"/>
        <v>0.19997285714285717</v>
      </c>
      <c r="T26" s="90">
        <v>2.74884</v>
      </c>
      <c r="U26" s="90">
        <v>1.88988</v>
      </c>
      <c r="V26" s="92">
        <v>103.83841037221237</v>
      </c>
      <c r="W26" s="29">
        <f t="shared" si="6"/>
        <v>1.2566373398909869</v>
      </c>
      <c r="X26" s="29">
        <f t="shared" si="7"/>
        <v>1.1258537545461509</v>
      </c>
      <c r="Y26" s="27">
        <v>1.35135135135128</v>
      </c>
      <c r="Z26" s="27">
        <v>1.19047619047624</v>
      </c>
      <c r="AA26">
        <v>1281.0850610776099</v>
      </c>
      <c r="AB26">
        <v>1285.58971644748</v>
      </c>
      <c r="AC26">
        <v>1385.76384934106</v>
      </c>
      <c r="AD26">
        <v>1388.8806797055399</v>
      </c>
    </row>
    <row r="27" spans="1:30" x14ac:dyDescent="0.2">
      <c r="A27" t="s">
        <v>312</v>
      </c>
      <c r="B27" s="27">
        <v>3.605</v>
      </c>
      <c r="C27" s="27">
        <v>0.51</v>
      </c>
      <c r="D27" t="s">
        <v>103</v>
      </c>
      <c r="E27" t="s">
        <v>326</v>
      </c>
      <c r="F27" t="s">
        <v>312</v>
      </c>
      <c r="G27">
        <v>1800</v>
      </c>
      <c r="H27">
        <v>24</v>
      </c>
      <c r="I27" t="s">
        <v>266</v>
      </c>
      <c r="J27">
        <v>10.006</v>
      </c>
      <c r="K27">
        <v>10</v>
      </c>
      <c r="L27">
        <v>3</v>
      </c>
      <c r="M27">
        <f t="shared" si="1"/>
        <v>30</v>
      </c>
      <c r="N27">
        <v>50</v>
      </c>
      <c r="O27" t="s">
        <v>267</v>
      </c>
      <c r="P27" t="s">
        <v>327</v>
      </c>
      <c r="Q27">
        <v>80216</v>
      </c>
      <c r="R27" s="29">
        <f t="shared" si="0"/>
        <v>0.38792857142857118</v>
      </c>
      <c r="S27" s="29">
        <f t="shared" si="0"/>
        <v>0.18451285714285715</v>
      </c>
      <c r="T27" s="90">
        <v>2.4763199999999999</v>
      </c>
      <c r="U27" s="90">
        <v>1.87442</v>
      </c>
      <c r="V27" s="92">
        <v>103.84098335491224</v>
      </c>
      <c r="W27" s="29">
        <f t="shared" si="6"/>
        <v>0.97950691853376193</v>
      </c>
      <c r="X27" s="29">
        <f t="shared" si="7"/>
        <v>0.94571715381886001</v>
      </c>
      <c r="Y27" s="27">
        <v>1.0533333333333501</v>
      </c>
      <c r="Z27" s="27">
        <v>1.0000000000001401</v>
      </c>
      <c r="AA27">
        <v>1281.5510599089801</v>
      </c>
      <c r="AB27">
        <v>1285.5379387995599</v>
      </c>
      <c r="AC27">
        <v>1385.76384934106</v>
      </c>
      <c r="AD27">
        <v>1388.94843688737</v>
      </c>
    </row>
    <row r="28" spans="1:30" x14ac:dyDescent="0.2">
      <c r="A28" t="s">
        <v>312</v>
      </c>
      <c r="B28" s="27">
        <v>3.605</v>
      </c>
      <c r="C28" s="27">
        <v>0.51</v>
      </c>
      <c r="D28" t="s">
        <v>103</v>
      </c>
      <c r="E28" t="s">
        <v>328</v>
      </c>
      <c r="F28" t="s">
        <v>312</v>
      </c>
      <c r="G28">
        <v>1800</v>
      </c>
      <c r="H28">
        <v>24</v>
      </c>
      <c r="I28" t="s">
        <v>266</v>
      </c>
      <c r="J28">
        <v>9.99</v>
      </c>
      <c r="K28">
        <v>10</v>
      </c>
      <c r="L28">
        <v>5</v>
      </c>
      <c r="M28">
        <f t="shared" si="1"/>
        <v>50</v>
      </c>
      <c r="N28">
        <v>50</v>
      </c>
      <c r="O28" t="s">
        <v>329</v>
      </c>
      <c r="P28" t="s">
        <v>330</v>
      </c>
      <c r="Q28">
        <v>80365</v>
      </c>
      <c r="R28" s="29">
        <f t="shared" si="0"/>
        <v>0.32369857142857139</v>
      </c>
      <c r="S28" s="29">
        <f t="shared" si="0"/>
        <v>1.6402857142857163E-2</v>
      </c>
      <c r="T28" s="90">
        <v>2.4120900000000001</v>
      </c>
      <c r="U28" s="90">
        <v>1.70631</v>
      </c>
      <c r="V28" s="92">
        <v>103.75566334101616</v>
      </c>
      <c r="W28" s="29">
        <f t="shared" si="6"/>
        <v>1.0203197068060208</v>
      </c>
      <c r="X28" s="29">
        <f t="shared" si="7"/>
        <v>1.0336908425459908</v>
      </c>
      <c r="Y28" s="27">
        <v>1.0972222222222601</v>
      </c>
      <c r="Z28" s="27">
        <v>1.0930232558138899</v>
      </c>
      <c r="AA28">
        <v>1281.7322816767301</v>
      </c>
      <c r="AB28">
        <v>1285.6414940954101</v>
      </c>
      <c r="AC28">
        <v>1385.8316065229001</v>
      </c>
      <c r="AD28">
        <v>1388.8806797055399</v>
      </c>
    </row>
    <row r="29" spans="1:30" x14ac:dyDescent="0.2">
      <c r="A29" t="s">
        <v>312</v>
      </c>
      <c r="B29" s="27">
        <v>3.605</v>
      </c>
      <c r="C29" s="27">
        <v>0.51</v>
      </c>
      <c r="D29" t="s">
        <v>103</v>
      </c>
      <c r="E29" t="s">
        <v>331</v>
      </c>
      <c r="F29" t="s">
        <v>312</v>
      </c>
      <c r="G29">
        <v>1800</v>
      </c>
      <c r="H29">
        <v>24</v>
      </c>
      <c r="I29" t="s">
        <v>266</v>
      </c>
      <c r="J29">
        <v>9.9890000000000008</v>
      </c>
      <c r="K29">
        <v>20</v>
      </c>
      <c r="L29">
        <v>1</v>
      </c>
      <c r="M29">
        <f t="shared" si="1"/>
        <v>20</v>
      </c>
      <c r="N29">
        <v>50</v>
      </c>
      <c r="O29" t="s">
        <v>332</v>
      </c>
      <c r="P29" t="s">
        <v>333</v>
      </c>
      <c r="Q29">
        <v>80470</v>
      </c>
      <c r="R29" s="29">
        <f t="shared" si="0"/>
        <v>0.42955857142857123</v>
      </c>
      <c r="S29" s="29">
        <f t="shared" si="0"/>
        <v>0.16714285714285726</v>
      </c>
      <c r="T29" s="90">
        <v>2.5179499999999999</v>
      </c>
      <c r="U29" s="90">
        <v>1.8570500000000001</v>
      </c>
      <c r="V29" s="92">
        <v>103.83729554099054</v>
      </c>
      <c r="W29" s="29">
        <f t="shared" si="6"/>
        <v>1.0372091274639832</v>
      </c>
      <c r="X29" s="29">
        <f t="shared" si="7"/>
        <v>1.0776776869097031</v>
      </c>
      <c r="Y29" s="27">
        <v>1.11538461538468</v>
      </c>
      <c r="Z29" s="27">
        <v>1.13953488372092</v>
      </c>
      <c r="AA29">
        <v>1281.4216157891501</v>
      </c>
      <c r="AB29">
        <v>1285.6932717433399</v>
      </c>
      <c r="AC29">
        <v>1385.8316065229001</v>
      </c>
      <c r="AD29">
        <v>1388.94843688737</v>
      </c>
    </row>
    <row r="30" spans="1:30" x14ac:dyDescent="0.2">
      <c r="A30" t="s">
        <v>312</v>
      </c>
      <c r="B30" s="27">
        <v>3.605</v>
      </c>
      <c r="C30" s="27">
        <v>0.51</v>
      </c>
      <c r="D30" t="s">
        <v>103</v>
      </c>
      <c r="E30" t="s">
        <v>334</v>
      </c>
      <c r="F30" t="s">
        <v>312</v>
      </c>
      <c r="G30">
        <v>1800</v>
      </c>
      <c r="H30">
        <v>24</v>
      </c>
      <c r="I30" t="s">
        <v>266</v>
      </c>
      <c r="J30">
        <v>9.984</v>
      </c>
      <c r="K30">
        <v>5</v>
      </c>
      <c r="L30">
        <v>1</v>
      </c>
      <c r="M30">
        <f t="shared" si="1"/>
        <v>5</v>
      </c>
      <c r="N30">
        <v>50</v>
      </c>
      <c r="O30" t="s">
        <v>335</v>
      </c>
      <c r="P30" t="s">
        <v>336</v>
      </c>
      <c r="Q30">
        <v>79939</v>
      </c>
      <c r="R30" s="29">
        <f t="shared" si="0"/>
        <v>0.23620857142857155</v>
      </c>
      <c r="S30" s="29">
        <f t="shared" si="0"/>
        <v>8.3422857142857243E-2</v>
      </c>
      <c r="T30" s="90">
        <v>2.3246000000000002</v>
      </c>
      <c r="U30" s="90">
        <v>1.7733300000000001</v>
      </c>
      <c r="V30" s="92">
        <v>103.62150082393529</v>
      </c>
      <c r="W30" s="29">
        <f t="shared" si="6"/>
        <v>1.0893250540655202</v>
      </c>
      <c r="X30" s="29">
        <f t="shared" si="7"/>
        <v>1.091212100559972</v>
      </c>
      <c r="Y30" s="27">
        <v>1.17142857142853</v>
      </c>
      <c r="Z30" s="27">
        <v>1.15384615384605</v>
      </c>
      <c r="AA30">
        <v>1281.9911699163799</v>
      </c>
      <c r="AB30">
        <v>1285.92627115903</v>
      </c>
      <c r="AC30">
        <v>1385.59445638647</v>
      </c>
      <c r="AD30">
        <v>1389.3888585693101</v>
      </c>
    </row>
    <row r="31" spans="1:30" x14ac:dyDescent="0.2">
      <c r="A31" t="s">
        <v>312</v>
      </c>
      <c r="B31" s="27">
        <v>3.605</v>
      </c>
      <c r="C31" s="27">
        <v>0.51</v>
      </c>
      <c r="D31" t="s">
        <v>103</v>
      </c>
      <c r="E31" t="s">
        <v>337</v>
      </c>
      <c r="F31" t="s">
        <v>312</v>
      </c>
      <c r="G31">
        <v>1800</v>
      </c>
      <c r="H31">
        <v>24</v>
      </c>
      <c r="I31" t="s">
        <v>266</v>
      </c>
      <c r="J31">
        <v>9.9870000000000001</v>
      </c>
      <c r="K31">
        <v>5</v>
      </c>
      <c r="L31">
        <v>5</v>
      </c>
      <c r="M31">
        <f t="shared" si="1"/>
        <v>25</v>
      </c>
      <c r="N31">
        <v>50</v>
      </c>
      <c r="O31" t="s">
        <v>338</v>
      </c>
      <c r="P31" t="s">
        <v>339</v>
      </c>
      <c r="Q31">
        <v>80011</v>
      </c>
      <c r="R31" s="29">
        <f t="shared" si="0"/>
        <v>0.51914857142857151</v>
      </c>
      <c r="S31" s="29">
        <f t="shared" si="0"/>
        <v>0.11030285714285726</v>
      </c>
      <c r="T31" s="90">
        <v>2.6075400000000002</v>
      </c>
      <c r="U31" s="90">
        <v>1.8002100000000001</v>
      </c>
      <c r="V31" s="92">
        <v>103.80558219049198</v>
      </c>
      <c r="W31" s="29">
        <f t="shared" si="6"/>
        <v>0.98731358408233338</v>
      </c>
      <c r="X31" s="29">
        <f t="shared" si="7"/>
        <v>0.98970399818243004</v>
      </c>
      <c r="Y31" s="27">
        <v>1.06172839506176</v>
      </c>
      <c r="Z31" s="27">
        <v>1.0465116279070199</v>
      </c>
      <c r="AA31">
        <v>1281.4216157891501</v>
      </c>
      <c r="AB31">
        <v>1285.74504939127</v>
      </c>
      <c r="AC31">
        <v>1385.79772793198</v>
      </c>
      <c r="AD31">
        <v>1388.77904393278</v>
      </c>
    </row>
    <row r="32" spans="1:30" x14ac:dyDescent="0.2">
      <c r="A32" t="s">
        <v>312</v>
      </c>
      <c r="B32" s="27">
        <v>3.605</v>
      </c>
      <c r="C32" s="27">
        <v>0.51</v>
      </c>
      <c r="D32" t="s">
        <v>103</v>
      </c>
      <c r="E32" t="s">
        <v>340</v>
      </c>
      <c r="F32" t="s">
        <v>312</v>
      </c>
      <c r="G32">
        <v>1800</v>
      </c>
      <c r="H32">
        <v>24</v>
      </c>
      <c r="I32" t="s">
        <v>266</v>
      </c>
      <c r="J32">
        <v>11.981999999999999</v>
      </c>
      <c r="K32">
        <v>45</v>
      </c>
      <c r="L32">
        <v>5</v>
      </c>
      <c r="M32">
        <f t="shared" si="1"/>
        <v>225</v>
      </c>
      <c r="N32">
        <v>50</v>
      </c>
      <c r="O32" t="s">
        <v>275</v>
      </c>
      <c r="P32" t="s">
        <v>341</v>
      </c>
      <c r="Q32">
        <v>71581</v>
      </c>
      <c r="R32" s="29">
        <f t="shared" si="0"/>
        <v>0.25719857142857139</v>
      </c>
      <c r="S32" s="29">
        <f t="shared" si="0"/>
        <v>1.4472857142857176E-2</v>
      </c>
      <c r="T32" s="90">
        <v>2.3455900000000001</v>
      </c>
      <c r="U32" s="90">
        <v>1.70438</v>
      </c>
      <c r="V32" s="92">
        <v>103.77613681934531</v>
      </c>
      <c r="W32" s="29">
        <f t="shared" si="6"/>
        <v>1.0190812400211593</v>
      </c>
      <c r="X32" s="29">
        <f t="shared" si="7"/>
        <v>1.011697420364291</v>
      </c>
      <c r="Y32" s="27">
        <v>1.0958904109588199</v>
      </c>
      <c r="Z32" s="27">
        <v>1.0697674418605401</v>
      </c>
      <c r="AA32">
        <v>1281.9393922684501</v>
      </c>
      <c r="AB32">
        <v>1285.9003823350599</v>
      </c>
      <c r="AC32">
        <v>1386.1026352502499</v>
      </c>
      <c r="AD32">
        <v>1389.11782984196</v>
      </c>
    </row>
    <row r="33" spans="1:30" x14ac:dyDescent="0.2">
      <c r="A33" t="s">
        <v>312</v>
      </c>
      <c r="B33" s="27">
        <v>3.605</v>
      </c>
      <c r="C33" s="27">
        <v>0.51</v>
      </c>
      <c r="D33" t="s">
        <v>103</v>
      </c>
      <c r="E33" t="s">
        <v>342</v>
      </c>
      <c r="F33" t="s">
        <v>312</v>
      </c>
      <c r="G33">
        <v>2400</v>
      </c>
      <c r="H33">
        <v>24</v>
      </c>
      <c r="I33" t="s">
        <v>266</v>
      </c>
      <c r="J33">
        <v>12.000999999999999</v>
      </c>
      <c r="K33">
        <v>45</v>
      </c>
      <c r="L33">
        <v>5</v>
      </c>
      <c r="M33">
        <f t="shared" si="1"/>
        <v>225</v>
      </c>
      <c r="N33">
        <v>50</v>
      </c>
      <c r="O33" t="s">
        <v>275</v>
      </c>
      <c r="P33" t="s">
        <v>343</v>
      </c>
      <c r="Q33">
        <v>77999</v>
      </c>
      <c r="R33" s="29">
        <f t="shared" si="0"/>
        <v>6.4408571428571371E-2</v>
      </c>
      <c r="S33" s="29">
        <f t="shared" si="0"/>
        <v>0.24266714285714275</v>
      </c>
      <c r="T33" s="90">
        <v>2.1528</v>
      </c>
      <c r="U33" s="90">
        <v>1.4472400000000001</v>
      </c>
      <c r="V33" s="92">
        <v>103.97002777428672</v>
      </c>
      <c r="W33" s="29">
        <f t="shared" si="6"/>
        <v>1.0285386227410889</v>
      </c>
      <c r="X33" s="29">
        <f t="shared" si="7"/>
        <v>1.0970318984295631</v>
      </c>
      <c r="Y33" s="27">
        <v>1.10606060606056</v>
      </c>
      <c r="Z33" s="27">
        <v>1.1599999999998301</v>
      </c>
      <c r="AA33">
        <v>1281.5173011762299</v>
      </c>
      <c r="AB33">
        <v>1285.1218693630699</v>
      </c>
      <c r="AC33">
        <v>1385.9276075871101</v>
      </c>
      <c r="AD33">
        <v>1388.48995256731</v>
      </c>
    </row>
    <row r="34" spans="1:30" x14ac:dyDescent="0.2">
      <c r="A34" t="s">
        <v>312</v>
      </c>
      <c r="B34" s="27">
        <v>3.605</v>
      </c>
      <c r="C34" s="27">
        <v>0.51</v>
      </c>
      <c r="D34" t="s">
        <v>103</v>
      </c>
      <c r="E34" t="s">
        <v>344</v>
      </c>
      <c r="F34" t="s">
        <v>312</v>
      </c>
      <c r="G34">
        <v>1800</v>
      </c>
      <c r="H34">
        <v>24</v>
      </c>
      <c r="I34" t="s">
        <v>266</v>
      </c>
      <c r="J34">
        <v>0.998</v>
      </c>
      <c r="K34">
        <v>45</v>
      </c>
      <c r="L34">
        <v>5</v>
      </c>
      <c r="M34">
        <f t="shared" si="1"/>
        <v>225</v>
      </c>
      <c r="N34">
        <v>50</v>
      </c>
      <c r="O34" t="s">
        <v>275</v>
      </c>
      <c r="P34" t="s">
        <v>345</v>
      </c>
      <c r="Q34">
        <v>67736</v>
      </c>
      <c r="R34" s="29">
        <f t="shared" ref="R34:S63" si="8">ABS(T34-AVERAGE(T$64:T$70))</f>
        <v>1.9080385714285715</v>
      </c>
      <c r="S34" s="29">
        <f t="shared" si="8"/>
        <v>0.84152285714285702</v>
      </c>
      <c r="T34" s="90">
        <v>3.9964300000000001</v>
      </c>
      <c r="U34" s="90">
        <v>2.5314299999999998</v>
      </c>
      <c r="V34" s="92">
        <v>104.11279629375136</v>
      </c>
      <c r="W34" s="29">
        <f t="shared" si="6"/>
        <v>1.7823306270787669</v>
      </c>
      <c r="X34" s="29">
        <f t="shared" si="7"/>
        <v>1.3280283436605052</v>
      </c>
      <c r="Y34" s="27">
        <v>1.9166666666666199</v>
      </c>
      <c r="Z34" s="27">
        <v>1.4042553191491101</v>
      </c>
      <c r="AA34">
        <v>1280.8779504858901</v>
      </c>
      <c r="AB34">
        <v>1286.3146035185</v>
      </c>
      <c r="AC34">
        <v>1385.59445638647</v>
      </c>
      <c r="AD34">
        <v>1389.4227371602301</v>
      </c>
    </row>
    <row r="35" spans="1:30" x14ac:dyDescent="0.2">
      <c r="A35" t="s">
        <v>312</v>
      </c>
      <c r="B35" s="27">
        <v>3.605</v>
      </c>
      <c r="C35" s="27">
        <v>0.51</v>
      </c>
      <c r="D35" t="s">
        <v>103</v>
      </c>
      <c r="E35" t="s">
        <v>346</v>
      </c>
      <c r="F35" t="s">
        <v>312</v>
      </c>
      <c r="G35">
        <v>2400</v>
      </c>
      <c r="H35">
        <v>24</v>
      </c>
      <c r="I35" t="s">
        <v>266</v>
      </c>
      <c r="J35">
        <v>0.99399999999999999</v>
      </c>
      <c r="K35">
        <v>45</v>
      </c>
      <c r="L35">
        <v>5</v>
      </c>
      <c r="M35">
        <f t="shared" si="1"/>
        <v>225</v>
      </c>
      <c r="N35">
        <v>50</v>
      </c>
      <c r="O35" t="s">
        <v>275</v>
      </c>
      <c r="P35" t="s">
        <v>347</v>
      </c>
      <c r="Q35">
        <v>75681</v>
      </c>
      <c r="R35" s="29">
        <f t="shared" si="8"/>
        <v>0.7998085714285712</v>
      </c>
      <c r="S35" s="29">
        <f t="shared" si="8"/>
        <v>0.41056285714285723</v>
      </c>
      <c r="T35" s="90">
        <v>2.8881999999999999</v>
      </c>
      <c r="U35" s="90">
        <v>2.1004700000000001</v>
      </c>
      <c r="V35" s="92">
        <v>104.5695618406676</v>
      </c>
      <c r="W35" s="29">
        <f t="shared" si="6"/>
        <v>2.2609616138904345</v>
      </c>
      <c r="X35" s="29">
        <f t="shared" si="7"/>
        <v>1.2767181576553011</v>
      </c>
      <c r="Y35" s="27">
        <v>2.4313725490197999</v>
      </c>
      <c r="Z35" s="27">
        <v>1.3500000000000201</v>
      </c>
      <c r="AA35">
        <v>1280.5837439479801</v>
      </c>
      <c r="AB35">
        <v>1285.1218693630699</v>
      </c>
      <c r="AC35">
        <v>1385.2395705091001</v>
      </c>
      <c r="AD35">
        <v>1388.5848542332401</v>
      </c>
    </row>
    <row r="36" spans="1:30" x14ac:dyDescent="0.2">
      <c r="A36" t="s">
        <v>312</v>
      </c>
      <c r="B36" s="27">
        <v>3.605</v>
      </c>
      <c r="C36" s="27">
        <v>0.51</v>
      </c>
      <c r="D36" t="s">
        <v>103</v>
      </c>
      <c r="E36" t="s">
        <v>348</v>
      </c>
      <c r="F36" t="s">
        <v>312</v>
      </c>
      <c r="G36">
        <v>1800</v>
      </c>
      <c r="H36">
        <v>24</v>
      </c>
      <c r="I36" t="s">
        <v>266</v>
      </c>
      <c r="J36">
        <v>19.974</v>
      </c>
      <c r="K36">
        <v>45</v>
      </c>
      <c r="L36">
        <v>5</v>
      </c>
      <c r="M36">
        <f t="shared" si="1"/>
        <v>225</v>
      </c>
      <c r="N36">
        <v>50</v>
      </c>
      <c r="O36" t="s">
        <v>275</v>
      </c>
      <c r="P36" t="s">
        <v>349</v>
      </c>
      <c r="Q36">
        <v>71183</v>
      </c>
      <c r="R36" s="29">
        <f t="shared" si="8"/>
        <v>9.0308571428571405E-2</v>
      </c>
      <c r="S36" s="29">
        <f t="shared" si="8"/>
        <v>3.9527142857142872E-2</v>
      </c>
      <c r="T36" s="90">
        <v>2.1787000000000001</v>
      </c>
      <c r="U36" s="90">
        <v>1.65038</v>
      </c>
      <c r="V36" s="92">
        <v>103.76297633751466</v>
      </c>
      <c r="W36" s="29">
        <f t="shared" si="6"/>
        <v>0.92991163151937939</v>
      </c>
      <c r="X36" s="29">
        <f t="shared" si="7"/>
        <v>1.013268379091568</v>
      </c>
      <c r="Y36" s="27">
        <v>1</v>
      </c>
      <c r="Z36" s="27">
        <v>1.07142857142865</v>
      </c>
      <c r="AA36">
        <v>1282.06883638827</v>
      </c>
      <c r="AB36">
        <v>1285.8486046871301</v>
      </c>
      <c r="AC36">
        <v>1386.17039243208</v>
      </c>
      <c r="AD36">
        <v>1389.11782984196</v>
      </c>
    </row>
    <row r="37" spans="1:30" x14ac:dyDescent="0.2">
      <c r="A37" t="s">
        <v>312</v>
      </c>
      <c r="B37" s="27">
        <v>3.605</v>
      </c>
      <c r="C37" s="27">
        <v>0.51</v>
      </c>
      <c r="D37" t="s">
        <v>103</v>
      </c>
      <c r="E37" t="s">
        <v>350</v>
      </c>
      <c r="F37" t="s">
        <v>312</v>
      </c>
      <c r="G37">
        <v>2400</v>
      </c>
      <c r="H37">
        <v>24</v>
      </c>
      <c r="I37" t="s">
        <v>266</v>
      </c>
      <c r="J37">
        <v>20.036000000000001</v>
      </c>
      <c r="K37">
        <v>45</v>
      </c>
      <c r="L37">
        <v>5</v>
      </c>
      <c r="M37">
        <f t="shared" si="1"/>
        <v>225</v>
      </c>
      <c r="N37">
        <v>50</v>
      </c>
      <c r="O37" t="s">
        <v>275</v>
      </c>
      <c r="P37" t="s">
        <v>351</v>
      </c>
      <c r="Q37">
        <v>78452</v>
      </c>
      <c r="R37" s="29">
        <f t="shared" si="8"/>
        <v>0.13513142857142868</v>
      </c>
      <c r="S37" s="29">
        <f t="shared" si="8"/>
        <v>0.32462714285714278</v>
      </c>
      <c r="T37" s="90">
        <v>1.95326</v>
      </c>
      <c r="U37" s="90">
        <v>1.36528</v>
      </c>
      <c r="V37" s="92">
        <v>103.91607150742426</v>
      </c>
      <c r="W37" s="29">
        <f t="shared" si="6"/>
        <v>1.0848969034392046</v>
      </c>
      <c r="X37" s="29">
        <f t="shared" si="7"/>
        <v>1.0402888692005434</v>
      </c>
      <c r="Y37" s="27">
        <v>1.1666666666665899</v>
      </c>
      <c r="Z37" s="27">
        <v>1.0999999999999399</v>
      </c>
      <c r="AA37">
        <v>1281.69882619283</v>
      </c>
      <c r="AB37">
        <v>1285.07000507261</v>
      </c>
      <c r="AC37">
        <v>1385.9750584200799</v>
      </c>
      <c r="AD37">
        <v>1388.46622715083</v>
      </c>
    </row>
    <row r="38" spans="1:30" x14ac:dyDescent="0.2">
      <c r="A38" t="s">
        <v>312</v>
      </c>
      <c r="B38" s="27">
        <v>3.605</v>
      </c>
      <c r="C38" s="27">
        <v>0.51</v>
      </c>
      <c r="D38" t="s">
        <v>103</v>
      </c>
      <c r="E38" t="s">
        <v>352</v>
      </c>
      <c r="F38" t="s">
        <v>312</v>
      </c>
      <c r="G38">
        <v>1800</v>
      </c>
      <c r="H38">
        <v>24</v>
      </c>
      <c r="I38" t="s">
        <v>266</v>
      </c>
      <c r="J38">
        <v>1.998</v>
      </c>
      <c r="K38">
        <v>45</v>
      </c>
      <c r="L38">
        <v>5</v>
      </c>
      <c r="M38">
        <f t="shared" si="1"/>
        <v>225</v>
      </c>
      <c r="N38">
        <v>50</v>
      </c>
      <c r="O38" t="s">
        <v>275</v>
      </c>
      <c r="P38" t="s">
        <v>353</v>
      </c>
      <c r="Q38">
        <v>68164</v>
      </c>
      <c r="R38" s="29">
        <f t="shared" si="8"/>
        <v>1.7253085714285712</v>
      </c>
      <c r="S38" s="29">
        <f t="shared" si="8"/>
        <v>0.70098285714285735</v>
      </c>
      <c r="T38" s="90">
        <v>3.8136999999999999</v>
      </c>
      <c r="U38" s="90">
        <v>2.3908900000000002</v>
      </c>
      <c r="V38" s="92">
        <v>104.09166583137001</v>
      </c>
      <c r="W38" s="29">
        <f t="shared" si="6"/>
        <v>1.9599675925870483</v>
      </c>
      <c r="X38" s="29">
        <f t="shared" si="7"/>
        <v>1.0527794731188271</v>
      </c>
      <c r="Y38" s="27">
        <v>2.1076923076923602</v>
      </c>
      <c r="Z38" s="27">
        <v>1.1132075471696701</v>
      </c>
      <c r="AA38">
        <v>1281.0850610776099</v>
      </c>
      <c r="AB38">
        <v>1286.3146035185</v>
      </c>
      <c r="AC38">
        <v>1385.56057779555</v>
      </c>
      <c r="AD38">
        <v>1389.35497997839</v>
      </c>
    </row>
    <row r="39" spans="1:30" x14ac:dyDescent="0.2">
      <c r="A39" t="s">
        <v>312</v>
      </c>
      <c r="B39" s="27">
        <v>3.605</v>
      </c>
      <c r="C39" s="27">
        <v>0.51</v>
      </c>
      <c r="D39" t="s">
        <v>103</v>
      </c>
      <c r="E39" t="s">
        <v>354</v>
      </c>
      <c r="F39" t="s">
        <v>312</v>
      </c>
      <c r="G39">
        <v>2400</v>
      </c>
      <c r="H39">
        <v>24</v>
      </c>
      <c r="I39" t="s">
        <v>266</v>
      </c>
      <c r="J39">
        <v>1.988</v>
      </c>
      <c r="K39">
        <v>45</v>
      </c>
      <c r="L39">
        <v>5</v>
      </c>
      <c r="M39">
        <f t="shared" si="1"/>
        <v>225</v>
      </c>
      <c r="N39">
        <v>50</v>
      </c>
      <c r="O39" t="s">
        <v>275</v>
      </c>
      <c r="P39" t="s">
        <v>355</v>
      </c>
      <c r="Q39">
        <v>76193</v>
      </c>
      <c r="R39" s="29">
        <f t="shared" si="8"/>
        <v>1.6893985714285713</v>
      </c>
      <c r="S39" s="29">
        <f t="shared" si="8"/>
        <v>0.53307285714285735</v>
      </c>
      <c r="T39" s="90">
        <v>3.77779</v>
      </c>
      <c r="U39" s="90">
        <v>2.2229800000000002</v>
      </c>
      <c r="V39" s="92">
        <v>104.17905219394503</v>
      </c>
      <c r="W39" s="29">
        <f t="shared" si="6"/>
        <v>1.9859129757870906</v>
      </c>
      <c r="X39" s="29">
        <f t="shared" si="7"/>
        <v>1.346444761368788</v>
      </c>
      <c r="Y39" s="27">
        <v>2.1355932203389201</v>
      </c>
      <c r="Z39" s="27">
        <v>1.42372881355906</v>
      </c>
      <c r="AA39">
        <v>1280.6615403836699</v>
      </c>
      <c r="AB39">
        <v>1285.4589872510501</v>
      </c>
      <c r="AC39">
        <v>1385.3107467585501</v>
      </c>
      <c r="AD39">
        <v>1388.7034813156599</v>
      </c>
    </row>
    <row r="40" spans="1:30" x14ac:dyDescent="0.2">
      <c r="A40" t="s">
        <v>312</v>
      </c>
      <c r="B40" s="27">
        <v>3.605</v>
      </c>
      <c r="C40" s="27">
        <v>0.51</v>
      </c>
      <c r="D40" t="s">
        <v>103</v>
      </c>
      <c r="E40" t="s">
        <v>356</v>
      </c>
      <c r="F40" t="s">
        <v>312</v>
      </c>
      <c r="G40">
        <v>2400</v>
      </c>
      <c r="H40">
        <v>24</v>
      </c>
      <c r="I40" t="s">
        <v>266</v>
      </c>
      <c r="J40">
        <v>3.0009999999999999</v>
      </c>
      <c r="K40">
        <v>45</v>
      </c>
      <c r="L40">
        <v>5</v>
      </c>
      <c r="M40">
        <f t="shared" si="1"/>
        <v>225</v>
      </c>
      <c r="N40">
        <v>50</v>
      </c>
      <c r="O40" t="s">
        <v>275</v>
      </c>
      <c r="P40" t="s">
        <v>357</v>
      </c>
      <c r="Q40">
        <v>77118</v>
      </c>
      <c r="R40" s="29">
        <f t="shared" si="8"/>
        <v>0.88757857142857111</v>
      </c>
      <c r="S40" s="29">
        <f t="shared" si="8"/>
        <v>0.40162285714285728</v>
      </c>
      <c r="T40" s="90">
        <v>2.9759699999999998</v>
      </c>
      <c r="U40" s="90">
        <v>2.0915300000000001</v>
      </c>
      <c r="V40" s="92">
        <v>104.05718952649841</v>
      </c>
      <c r="W40" s="29">
        <f t="shared" si="6"/>
        <v>2.4101791265907493</v>
      </c>
      <c r="X40" s="29">
        <f t="shared" si="7"/>
        <v>1.545883809126771</v>
      </c>
      <c r="Y40" s="27">
        <v>2.59183673469356</v>
      </c>
      <c r="Z40" s="27">
        <v>1.6346153846153899</v>
      </c>
      <c r="AA40">
        <v>1280.8171332550501</v>
      </c>
      <c r="AB40">
        <v>1285.38119081536</v>
      </c>
      <c r="AC40">
        <v>1385.4293738409599</v>
      </c>
      <c r="AD40">
        <v>1388.67975589917</v>
      </c>
    </row>
    <row r="41" spans="1:30" x14ac:dyDescent="0.2">
      <c r="A41" t="s">
        <v>312</v>
      </c>
      <c r="B41" s="27">
        <v>3.605</v>
      </c>
      <c r="C41" s="27">
        <v>0.51</v>
      </c>
      <c r="D41" t="s">
        <v>103</v>
      </c>
      <c r="E41" t="s">
        <v>358</v>
      </c>
      <c r="F41" t="s">
        <v>312</v>
      </c>
      <c r="G41">
        <v>1800</v>
      </c>
      <c r="H41">
        <v>24</v>
      </c>
      <c r="I41" t="s">
        <v>266</v>
      </c>
      <c r="J41">
        <v>5.008</v>
      </c>
      <c r="K41">
        <v>10</v>
      </c>
      <c r="L41">
        <v>1</v>
      </c>
      <c r="M41">
        <f t="shared" si="1"/>
        <v>10</v>
      </c>
      <c r="N41">
        <v>50</v>
      </c>
      <c r="O41" t="s">
        <v>324</v>
      </c>
      <c r="P41" t="s">
        <v>359</v>
      </c>
      <c r="Q41">
        <v>79475</v>
      </c>
      <c r="R41" s="29">
        <f t="shared" si="8"/>
        <v>0.74074857142857153</v>
      </c>
      <c r="S41" s="29">
        <f t="shared" si="8"/>
        <v>0.27400285714285721</v>
      </c>
      <c r="T41" s="90">
        <v>2.8291400000000002</v>
      </c>
      <c r="U41" s="90">
        <v>1.96391</v>
      </c>
      <c r="V41" s="92">
        <v>103.72376289909651</v>
      </c>
      <c r="W41" s="29">
        <f t="shared" si="6"/>
        <v>1.1753049787258834</v>
      </c>
      <c r="X41" s="29">
        <f t="shared" si="7"/>
        <v>1.4422186595734177</v>
      </c>
      <c r="Y41" s="27">
        <v>1.2638888888888899</v>
      </c>
      <c r="Z41" s="27">
        <v>1.52499999999985</v>
      </c>
      <c r="AA41">
        <v>1281.7840593246599</v>
      </c>
      <c r="AB41">
        <v>1286.0039376309201</v>
      </c>
      <c r="AC41">
        <v>1385.56057779555</v>
      </c>
      <c r="AD41">
        <v>1388.98231547829</v>
      </c>
    </row>
    <row r="42" spans="1:30" x14ac:dyDescent="0.2">
      <c r="A42" t="s">
        <v>312</v>
      </c>
      <c r="B42" s="27">
        <v>3.605</v>
      </c>
      <c r="C42" s="27">
        <v>0.51</v>
      </c>
      <c r="D42" t="s">
        <v>103</v>
      </c>
      <c r="E42" t="s">
        <v>360</v>
      </c>
      <c r="F42" t="s">
        <v>312</v>
      </c>
      <c r="G42">
        <v>1800</v>
      </c>
      <c r="H42">
        <v>24</v>
      </c>
      <c r="I42" t="s">
        <v>266</v>
      </c>
      <c r="J42">
        <v>5.0039999999999996</v>
      </c>
      <c r="K42">
        <v>10</v>
      </c>
      <c r="L42">
        <v>3</v>
      </c>
      <c r="M42">
        <f t="shared" si="1"/>
        <v>30</v>
      </c>
      <c r="N42">
        <v>50</v>
      </c>
      <c r="O42" t="s">
        <v>361</v>
      </c>
      <c r="P42" t="s">
        <v>362</v>
      </c>
      <c r="Q42">
        <v>79528</v>
      </c>
      <c r="R42" s="29">
        <f t="shared" si="8"/>
        <v>0.7886685714285715</v>
      </c>
      <c r="S42" s="29">
        <f t="shared" si="8"/>
        <v>0.47146285714285696</v>
      </c>
      <c r="T42" s="90">
        <v>2.8770600000000002</v>
      </c>
      <c r="U42" s="90">
        <v>2.1613699999999998</v>
      </c>
      <c r="V42" s="92">
        <v>103.79669927129075</v>
      </c>
      <c r="W42" s="29">
        <f t="shared" si="6"/>
        <v>1.6118468279671816</v>
      </c>
      <c r="X42" s="29">
        <f t="shared" si="7"/>
        <v>1.4549494674135512</v>
      </c>
      <c r="Y42" s="27">
        <v>1.7333333333336101</v>
      </c>
      <c r="Z42" s="27">
        <v>1.53846153846167</v>
      </c>
      <c r="AA42">
        <v>1281.5510599089801</v>
      </c>
      <c r="AB42">
        <v>1285.7968270392</v>
      </c>
      <c r="AC42">
        <v>1385.6622135683101</v>
      </c>
      <c r="AD42">
        <v>1389.0161940692101</v>
      </c>
    </row>
    <row r="43" spans="1:30" x14ac:dyDescent="0.2">
      <c r="A43" t="s">
        <v>312</v>
      </c>
      <c r="B43" s="27">
        <v>3.605</v>
      </c>
      <c r="C43" s="27">
        <v>0.51</v>
      </c>
      <c r="D43" t="s">
        <v>103</v>
      </c>
      <c r="E43" t="s">
        <v>363</v>
      </c>
      <c r="F43" t="s">
        <v>312</v>
      </c>
      <c r="G43">
        <v>1800</v>
      </c>
      <c r="H43">
        <v>24</v>
      </c>
      <c r="I43" t="s">
        <v>266</v>
      </c>
      <c r="J43">
        <v>5.0030000000000001</v>
      </c>
      <c r="K43">
        <v>10</v>
      </c>
      <c r="L43">
        <v>5</v>
      </c>
      <c r="M43">
        <f t="shared" si="1"/>
        <v>50</v>
      </c>
      <c r="N43">
        <v>50</v>
      </c>
      <c r="O43" t="s">
        <v>329</v>
      </c>
      <c r="P43" t="s">
        <v>364</v>
      </c>
      <c r="Q43">
        <v>79746</v>
      </c>
      <c r="R43" s="29">
        <f t="shared" si="8"/>
        <v>0.82473857142857154</v>
      </c>
      <c r="S43" s="29">
        <f t="shared" si="8"/>
        <v>0.16027285714285711</v>
      </c>
      <c r="T43" s="90">
        <v>2.9131300000000002</v>
      </c>
      <c r="U43" s="90">
        <v>1.8501799999999999</v>
      </c>
      <c r="V43" s="92">
        <v>103.74767373753185</v>
      </c>
      <c r="W43" s="29">
        <f t="shared" si="6"/>
        <v>0.99029550369609742</v>
      </c>
      <c r="X43" s="29">
        <f t="shared" si="7"/>
        <v>0.98683529094118128</v>
      </c>
      <c r="Y43" s="27">
        <v>1.0649350649352101</v>
      </c>
      <c r="Z43" s="27">
        <v>1.0434782608694599</v>
      </c>
      <c r="AA43">
        <v>1281.65461520484</v>
      </c>
      <c r="AB43">
        <v>1285.77093821524</v>
      </c>
      <c r="AC43">
        <v>1385.79772793198</v>
      </c>
      <c r="AD43">
        <v>1388.98231547829</v>
      </c>
    </row>
    <row r="44" spans="1:30" x14ac:dyDescent="0.2">
      <c r="A44" t="s">
        <v>312</v>
      </c>
      <c r="B44" s="27">
        <v>3.605</v>
      </c>
      <c r="C44" s="27">
        <v>0.51</v>
      </c>
      <c r="D44" t="s">
        <v>103</v>
      </c>
      <c r="E44" t="s">
        <v>365</v>
      </c>
      <c r="F44" t="s">
        <v>312</v>
      </c>
      <c r="G44">
        <v>1800</v>
      </c>
      <c r="H44">
        <v>24</v>
      </c>
      <c r="I44" t="s">
        <v>266</v>
      </c>
      <c r="J44">
        <v>5.0090000000000003</v>
      </c>
      <c r="K44">
        <v>200</v>
      </c>
      <c r="L44">
        <v>1</v>
      </c>
      <c r="M44">
        <f t="shared" si="1"/>
        <v>200</v>
      </c>
      <c r="N44">
        <v>50</v>
      </c>
      <c r="O44" t="s">
        <v>366</v>
      </c>
      <c r="P44" t="s">
        <v>367</v>
      </c>
      <c r="Q44">
        <v>81937</v>
      </c>
      <c r="R44" s="29">
        <f t="shared" si="8"/>
        <v>0.63733857142857131</v>
      </c>
      <c r="S44" s="29">
        <f t="shared" si="8"/>
        <v>0.22891285714285714</v>
      </c>
      <c r="T44" s="90">
        <v>2.72573</v>
      </c>
      <c r="U44" s="90">
        <v>1.91882</v>
      </c>
      <c r="V44" s="92">
        <v>103.76547652469677</v>
      </c>
      <c r="W44" s="29">
        <f t="shared" si="6"/>
        <v>1.2611130345262129</v>
      </c>
      <c r="X44" s="29">
        <f t="shared" si="7"/>
        <v>1.0485124966252215</v>
      </c>
      <c r="Y44" s="27">
        <v>1.35616438356157</v>
      </c>
      <c r="Z44" s="27">
        <v>1.1086956521740301</v>
      </c>
      <c r="AA44">
        <v>1281.36983814122</v>
      </c>
      <c r="AB44">
        <v>1285.8227158631701</v>
      </c>
      <c r="AC44">
        <v>1385.72997075015</v>
      </c>
      <c r="AD44">
        <v>1389.0161940692101</v>
      </c>
    </row>
    <row r="45" spans="1:30" x14ac:dyDescent="0.2">
      <c r="A45" t="s">
        <v>312</v>
      </c>
      <c r="B45" s="27">
        <v>3.605</v>
      </c>
      <c r="C45" s="27">
        <v>0.51</v>
      </c>
      <c r="D45" t="s">
        <v>103</v>
      </c>
      <c r="E45" t="s">
        <v>368</v>
      </c>
      <c r="F45" t="s">
        <v>312</v>
      </c>
      <c r="G45">
        <v>1800</v>
      </c>
      <c r="H45">
        <v>24</v>
      </c>
      <c r="I45" t="s">
        <v>266</v>
      </c>
      <c r="J45">
        <v>5.0019999999999998</v>
      </c>
      <c r="K45">
        <v>20</v>
      </c>
      <c r="L45">
        <v>1</v>
      </c>
      <c r="M45">
        <f t="shared" si="1"/>
        <v>20</v>
      </c>
      <c r="N45">
        <v>50</v>
      </c>
      <c r="O45" t="s">
        <v>332</v>
      </c>
      <c r="P45" t="s">
        <v>369</v>
      </c>
      <c r="Q45">
        <v>80655</v>
      </c>
      <c r="R45" s="29">
        <f t="shared" si="8"/>
        <v>0.79700857142857151</v>
      </c>
      <c r="S45" s="29">
        <f t="shared" si="8"/>
        <v>0.33987285714285731</v>
      </c>
      <c r="T45" s="90">
        <v>2.8854000000000002</v>
      </c>
      <c r="U45" s="90">
        <v>2.0297800000000001</v>
      </c>
      <c r="V45" s="92">
        <v>103.80141865252118</v>
      </c>
      <c r="W45" s="29">
        <f t="shared" si="6"/>
        <v>1.4181152380671094</v>
      </c>
      <c r="X45" s="29">
        <f t="shared" si="7"/>
        <v>1.2746622507989351</v>
      </c>
      <c r="Y45" s="27">
        <v>1.5250000000000601</v>
      </c>
      <c r="Z45" s="27">
        <v>1.3478260869562899</v>
      </c>
      <c r="AA45">
        <v>1280.5672845983099</v>
      </c>
      <c r="AB45">
        <v>1285.7968270392</v>
      </c>
      <c r="AC45">
        <v>1385.4589420228001</v>
      </c>
      <c r="AD45">
        <v>1389.11782984196</v>
      </c>
    </row>
    <row r="46" spans="1:30" x14ac:dyDescent="0.2">
      <c r="A46" t="s">
        <v>312</v>
      </c>
      <c r="B46" s="27">
        <v>3.605</v>
      </c>
      <c r="C46" s="27">
        <v>0.51</v>
      </c>
      <c r="D46" t="s">
        <v>103</v>
      </c>
      <c r="E46" t="s">
        <v>370</v>
      </c>
      <c r="F46" t="s">
        <v>312</v>
      </c>
      <c r="G46">
        <v>1800</v>
      </c>
      <c r="H46">
        <v>24</v>
      </c>
      <c r="I46" t="s">
        <v>266</v>
      </c>
      <c r="J46">
        <v>4.9989999999999997</v>
      </c>
      <c r="K46">
        <v>30</v>
      </c>
      <c r="L46">
        <v>1</v>
      </c>
      <c r="M46">
        <f t="shared" si="1"/>
        <v>30</v>
      </c>
      <c r="N46">
        <v>50</v>
      </c>
      <c r="O46" t="s">
        <v>267</v>
      </c>
      <c r="P46" t="s">
        <v>371</v>
      </c>
      <c r="Q46">
        <v>80722</v>
      </c>
      <c r="R46" s="29">
        <f t="shared" si="8"/>
        <v>0.90925857142857147</v>
      </c>
      <c r="S46" s="29">
        <f t="shared" si="8"/>
        <v>0.20919285714285718</v>
      </c>
      <c r="T46" s="90">
        <v>2.9976500000000001</v>
      </c>
      <c r="U46" s="90">
        <v>1.8991</v>
      </c>
      <c r="V46" s="92">
        <v>103.87299807482336</v>
      </c>
      <c r="W46" s="29">
        <f t="shared" si="6"/>
        <v>1.1921943993837247</v>
      </c>
      <c r="X46" s="29">
        <f t="shared" si="7"/>
        <v>0.98683529094132327</v>
      </c>
      <c r="Y46" s="27">
        <v>1.28205128205118</v>
      </c>
      <c r="Z46" s="27">
        <v>1.04347826086961</v>
      </c>
      <c r="AA46">
        <v>1281.2403940214001</v>
      </c>
      <c r="AB46">
        <v>1285.8486046871301</v>
      </c>
      <c r="AC46">
        <v>1385.6622135683101</v>
      </c>
      <c r="AD46">
        <v>1388.8468011146199</v>
      </c>
    </row>
    <row r="47" spans="1:30" x14ac:dyDescent="0.2">
      <c r="A47" t="s">
        <v>312</v>
      </c>
      <c r="B47" s="27">
        <v>3.605</v>
      </c>
      <c r="C47" s="27">
        <v>0.51</v>
      </c>
      <c r="D47" t="s">
        <v>103</v>
      </c>
      <c r="E47" t="s">
        <v>372</v>
      </c>
      <c r="F47" t="s">
        <v>312</v>
      </c>
      <c r="G47">
        <v>1800</v>
      </c>
      <c r="H47">
        <v>24</v>
      </c>
      <c r="I47" t="s">
        <v>266</v>
      </c>
      <c r="J47">
        <v>5.0069999999999997</v>
      </c>
      <c r="K47">
        <v>30</v>
      </c>
      <c r="L47">
        <v>3</v>
      </c>
      <c r="M47">
        <f t="shared" si="1"/>
        <v>90</v>
      </c>
      <c r="N47">
        <v>50</v>
      </c>
      <c r="O47" t="s">
        <v>373</v>
      </c>
      <c r="P47" t="s">
        <v>374</v>
      </c>
      <c r="Q47">
        <v>80881</v>
      </c>
      <c r="R47" s="29">
        <f t="shared" si="8"/>
        <v>0.75380857142857138</v>
      </c>
      <c r="S47" s="29">
        <f t="shared" si="8"/>
        <v>0.20886285714285724</v>
      </c>
      <c r="T47" s="90">
        <v>2.8422000000000001</v>
      </c>
      <c r="U47" s="90">
        <v>1.8987700000000001</v>
      </c>
      <c r="V47" s="92">
        <v>103.79083857280564</v>
      </c>
      <c r="W47" s="29">
        <f t="shared" si="6"/>
        <v>1.3621240799720244</v>
      </c>
      <c r="X47" s="29">
        <f t="shared" si="7"/>
        <v>1.0690715651865239</v>
      </c>
      <c r="Y47" s="27">
        <v>1.46478873239434</v>
      </c>
      <c r="Z47" s="27">
        <v>1.1304347826088399</v>
      </c>
      <c r="AA47">
        <v>1281.2662828453599</v>
      </c>
      <c r="AB47">
        <v>1285.7968270392</v>
      </c>
      <c r="AC47">
        <v>1385.59445638647</v>
      </c>
      <c r="AD47">
        <v>1388.91455829645</v>
      </c>
    </row>
    <row r="48" spans="1:30" x14ac:dyDescent="0.2">
      <c r="A48" t="s">
        <v>312</v>
      </c>
      <c r="B48" s="27">
        <v>3.605</v>
      </c>
      <c r="C48" s="27">
        <v>0.51</v>
      </c>
      <c r="D48" t="s">
        <v>103</v>
      </c>
      <c r="E48" t="s">
        <v>375</v>
      </c>
      <c r="F48" t="s">
        <v>312</v>
      </c>
      <c r="G48">
        <v>1800</v>
      </c>
      <c r="H48">
        <v>24</v>
      </c>
      <c r="I48" t="s">
        <v>266</v>
      </c>
      <c r="J48">
        <v>5.0049999999999999</v>
      </c>
      <c r="K48">
        <v>30</v>
      </c>
      <c r="L48">
        <v>5</v>
      </c>
      <c r="M48">
        <f t="shared" si="1"/>
        <v>150</v>
      </c>
      <c r="N48">
        <v>50</v>
      </c>
      <c r="O48" t="s">
        <v>296</v>
      </c>
      <c r="P48" t="s">
        <v>376</v>
      </c>
      <c r="Q48">
        <v>81097</v>
      </c>
      <c r="R48" s="29">
        <f t="shared" si="8"/>
        <v>0.90038857142857154</v>
      </c>
      <c r="S48" s="29">
        <f t="shared" si="8"/>
        <v>0.29838285714285706</v>
      </c>
      <c r="T48" s="90">
        <v>2.9887800000000002</v>
      </c>
      <c r="U48" s="90">
        <v>1.9882899999999999</v>
      </c>
      <c r="V48" s="92">
        <v>103.83901173562147</v>
      </c>
      <c r="W48" s="29">
        <f t="shared" si="6"/>
        <v>1.0959672800050679</v>
      </c>
      <c r="X48" s="29">
        <f t="shared" si="7"/>
        <v>1.0896306337475334</v>
      </c>
      <c r="Y48" s="27">
        <v>1.1785714285715201</v>
      </c>
      <c r="Z48" s="27">
        <v>1.1521739130433399</v>
      </c>
      <c r="AA48">
        <v>1281.1109499015799</v>
      </c>
      <c r="AB48">
        <v>1285.8486046871301</v>
      </c>
      <c r="AC48">
        <v>1385.59445638647</v>
      </c>
      <c r="AD48">
        <v>1388.94843688737</v>
      </c>
    </row>
    <row r="49" spans="1:30" x14ac:dyDescent="0.2">
      <c r="A49" t="s">
        <v>312</v>
      </c>
      <c r="B49" s="27">
        <v>3.605</v>
      </c>
      <c r="C49" s="27">
        <v>0.51</v>
      </c>
      <c r="D49" t="s">
        <v>103</v>
      </c>
      <c r="E49" t="s">
        <v>377</v>
      </c>
      <c r="F49" t="s">
        <v>312</v>
      </c>
      <c r="G49">
        <v>1800</v>
      </c>
      <c r="H49">
        <v>24</v>
      </c>
      <c r="I49" t="s">
        <v>266</v>
      </c>
      <c r="J49">
        <v>5.0010000000000003</v>
      </c>
      <c r="K49">
        <v>45</v>
      </c>
      <c r="L49">
        <v>1</v>
      </c>
      <c r="M49">
        <f t="shared" si="1"/>
        <v>45</v>
      </c>
      <c r="N49">
        <v>50</v>
      </c>
      <c r="O49" t="s">
        <v>272</v>
      </c>
      <c r="P49" t="s">
        <v>378</v>
      </c>
      <c r="Q49">
        <v>81366</v>
      </c>
      <c r="R49" s="29">
        <f t="shared" si="8"/>
        <v>0.9359785714285711</v>
      </c>
      <c r="S49" s="29">
        <f t="shared" si="8"/>
        <v>0.12433285714285724</v>
      </c>
      <c r="T49" s="90">
        <v>3.0243699999999998</v>
      </c>
      <c r="U49" s="90">
        <v>1.8142400000000001</v>
      </c>
      <c r="V49" s="92">
        <v>103.83489186177873</v>
      </c>
      <c r="W49" s="29">
        <f t="shared" si="6"/>
        <v>1.1972612255811079</v>
      </c>
      <c r="X49" s="29">
        <f t="shared" si="7"/>
        <v>0.96583879538935691</v>
      </c>
      <c r="Y49" s="27">
        <v>1.2874999999998999</v>
      </c>
      <c r="Z49" s="27">
        <v>1.0212765957447001</v>
      </c>
      <c r="AA49">
        <v>1281.1627275495</v>
      </c>
      <c r="AB49">
        <v>1285.9003823350599</v>
      </c>
      <c r="AC49">
        <v>1385.6283349773901</v>
      </c>
      <c r="AD49">
        <v>1388.8468011146199</v>
      </c>
    </row>
    <row r="50" spans="1:30" x14ac:dyDescent="0.2">
      <c r="A50" t="s">
        <v>312</v>
      </c>
      <c r="B50" s="27">
        <v>3.605</v>
      </c>
      <c r="C50" s="27">
        <v>0.51</v>
      </c>
      <c r="D50" t="s">
        <v>103</v>
      </c>
      <c r="E50" t="s">
        <v>475</v>
      </c>
      <c r="F50" t="s">
        <v>312</v>
      </c>
      <c r="G50">
        <v>1800</v>
      </c>
      <c r="H50">
        <v>24</v>
      </c>
      <c r="I50" t="s">
        <v>266</v>
      </c>
      <c r="J50">
        <v>4.9850000000000003</v>
      </c>
      <c r="K50">
        <v>45</v>
      </c>
      <c r="L50">
        <v>5</v>
      </c>
      <c r="M50">
        <f t="shared" si="1"/>
        <v>225</v>
      </c>
      <c r="N50">
        <v>50</v>
      </c>
      <c r="O50" t="s">
        <v>275</v>
      </c>
      <c r="P50" t="s">
        <v>476</v>
      </c>
      <c r="Q50">
        <v>68586</v>
      </c>
      <c r="R50" s="29">
        <f t="shared" si="8"/>
        <v>0.17255857142857112</v>
      </c>
      <c r="S50" s="29">
        <f t="shared" si="8"/>
        <v>8.625714285714281E-2</v>
      </c>
      <c r="T50" s="86">
        <v>2.2609499999999998</v>
      </c>
      <c r="U50" s="86">
        <v>1.60365</v>
      </c>
      <c r="V50" s="87">
        <v>103.59078663841464</v>
      </c>
      <c r="W50" s="29">
        <f t="shared" si="6"/>
        <v>1.1553447543119446</v>
      </c>
      <c r="X50" s="29">
        <f t="shared" si="7"/>
        <v>1.1448155019909647</v>
      </c>
      <c r="Y50" s="27">
        <v>1.24242424242423</v>
      </c>
      <c r="Z50" s="27">
        <v>1.21052631578934</v>
      </c>
      <c r="AA50">
        <v>1282.4571687477401</v>
      </c>
      <c r="AB50">
        <v>1286.28871469453</v>
      </c>
      <c r="AC50">
        <v>1386.4752997503499</v>
      </c>
      <c r="AD50">
        <v>1389.32110138747</v>
      </c>
    </row>
    <row r="51" spans="1:30" x14ac:dyDescent="0.2">
      <c r="A51" t="s">
        <v>312</v>
      </c>
      <c r="B51" s="27">
        <v>3.605</v>
      </c>
      <c r="C51" s="27">
        <v>0.51</v>
      </c>
      <c r="D51" t="s">
        <v>103</v>
      </c>
      <c r="E51" t="s">
        <v>379</v>
      </c>
      <c r="F51" t="s">
        <v>312</v>
      </c>
      <c r="G51">
        <v>1800</v>
      </c>
      <c r="H51">
        <v>24</v>
      </c>
      <c r="I51" t="s">
        <v>266</v>
      </c>
      <c r="J51">
        <v>4.9779999999999998</v>
      </c>
      <c r="K51">
        <v>5</v>
      </c>
      <c r="L51">
        <v>1</v>
      </c>
      <c r="M51">
        <f t="shared" si="1"/>
        <v>5</v>
      </c>
      <c r="N51">
        <v>50</v>
      </c>
      <c r="O51" t="s">
        <v>335</v>
      </c>
      <c r="P51" t="s">
        <v>380</v>
      </c>
      <c r="Q51">
        <v>79070</v>
      </c>
      <c r="R51" s="29">
        <f t="shared" si="8"/>
        <v>0.21337142857142877</v>
      </c>
      <c r="S51" s="29">
        <f t="shared" si="8"/>
        <v>0.63018285714285716</v>
      </c>
      <c r="T51" s="90">
        <v>1.8750199999999999</v>
      </c>
      <c r="U51" s="90">
        <v>2.32009</v>
      </c>
      <c r="V51" s="92">
        <v>103.2422652386402</v>
      </c>
      <c r="W51" s="29">
        <f t="shared" si="6"/>
        <v>1.9030749668305655</v>
      </c>
      <c r="X51" s="29">
        <f t="shared" si="7"/>
        <v>1.0184646271892219</v>
      </c>
      <c r="Y51" s="27">
        <v>2.0465116279072002</v>
      </c>
      <c r="Z51" s="27">
        <v>1.0769230769228899</v>
      </c>
      <c r="AA51">
        <v>1281.9652810924099</v>
      </c>
      <c r="AB51">
        <v>1285.3567170317999</v>
      </c>
      <c r="AC51">
        <v>1385.6622135683101</v>
      </c>
      <c r="AD51">
        <v>1389.32110138747</v>
      </c>
    </row>
    <row r="52" spans="1:30" x14ac:dyDescent="0.2">
      <c r="A52" t="s">
        <v>312</v>
      </c>
      <c r="B52" s="27">
        <v>3.605</v>
      </c>
      <c r="C52" s="27">
        <v>0.51</v>
      </c>
      <c r="D52" t="s">
        <v>103</v>
      </c>
      <c r="E52" t="s">
        <v>381</v>
      </c>
      <c r="F52" t="s">
        <v>312</v>
      </c>
      <c r="G52">
        <v>1800</v>
      </c>
      <c r="H52">
        <v>24</v>
      </c>
      <c r="I52" t="s">
        <v>266</v>
      </c>
      <c r="J52">
        <v>5.0049999999999999</v>
      </c>
      <c r="K52">
        <v>5</v>
      </c>
      <c r="L52">
        <v>5</v>
      </c>
      <c r="M52">
        <f t="shared" si="1"/>
        <v>25</v>
      </c>
      <c r="N52">
        <v>50</v>
      </c>
      <c r="O52" t="s">
        <v>382</v>
      </c>
      <c r="P52" t="s">
        <v>383</v>
      </c>
      <c r="Q52">
        <v>79272</v>
      </c>
      <c r="R52" s="29">
        <f t="shared" si="8"/>
        <v>0.23612142857142859</v>
      </c>
      <c r="S52" s="29">
        <f t="shared" si="8"/>
        <v>0.36586285714285705</v>
      </c>
      <c r="T52" s="90">
        <v>1.8522700000000001</v>
      </c>
      <c r="U52" s="90">
        <v>2.0557699999999999</v>
      </c>
      <c r="V52" s="93">
        <v>103.88002940449506</v>
      </c>
      <c r="W52" s="29">
        <f t="shared" si="6"/>
        <v>2.1387967524944145</v>
      </c>
      <c r="X52" s="29">
        <f t="shared" si="7"/>
        <v>1.1348605845823878</v>
      </c>
      <c r="Y52" s="27">
        <v>2.2999999999998302</v>
      </c>
      <c r="Z52" s="27">
        <v>1.19999999999991</v>
      </c>
      <c r="AA52">
        <v>1281.2403940214001</v>
      </c>
      <c r="AB52">
        <v>1286.3663811664301</v>
      </c>
      <c r="AC52">
        <v>1385.59445638647</v>
      </c>
      <c r="AD52">
        <v>1388.94843688737</v>
      </c>
    </row>
    <row r="53" spans="1:30" x14ac:dyDescent="0.2">
      <c r="A53" t="s">
        <v>312</v>
      </c>
      <c r="B53" s="27">
        <v>3.605</v>
      </c>
      <c r="C53" s="27">
        <v>0.51</v>
      </c>
      <c r="D53" t="s">
        <v>103</v>
      </c>
      <c r="E53" t="s">
        <v>384</v>
      </c>
      <c r="F53" t="s">
        <v>312</v>
      </c>
      <c r="G53">
        <v>1800</v>
      </c>
      <c r="H53">
        <v>24</v>
      </c>
      <c r="I53" t="s">
        <v>266</v>
      </c>
      <c r="J53">
        <v>5.0060000000000002</v>
      </c>
      <c r="K53">
        <v>90</v>
      </c>
      <c r="L53">
        <v>1</v>
      </c>
      <c r="M53">
        <f t="shared" si="1"/>
        <v>90</v>
      </c>
      <c r="N53">
        <v>50</v>
      </c>
      <c r="O53" t="s">
        <v>385</v>
      </c>
      <c r="P53" t="s">
        <v>386</v>
      </c>
      <c r="Q53">
        <v>81538</v>
      </c>
      <c r="R53" s="29">
        <f t="shared" si="8"/>
        <v>0.7973685714285712</v>
      </c>
      <c r="S53" s="29">
        <f t="shared" si="8"/>
        <v>0.31799285714285697</v>
      </c>
      <c r="T53" s="90">
        <v>2.8857599999999999</v>
      </c>
      <c r="U53" s="90">
        <v>2.0078999999999998</v>
      </c>
      <c r="V53" s="92">
        <v>103.83768394944761</v>
      </c>
      <c r="W53" s="29">
        <f t="shared" si="6"/>
        <v>1.0174327262506584</v>
      </c>
      <c r="X53" s="29">
        <f t="shared" si="7"/>
        <v>1.0463253616716093</v>
      </c>
      <c r="Y53" s="27">
        <v>1.09411764705887</v>
      </c>
      <c r="Z53" s="27">
        <v>1.10638297872322</v>
      </c>
      <c r="AA53">
        <v>1281.18861637347</v>
      </c>
      <c r="AB53">
        <v>1285.7968270392</v>
      </c>
      <c r="AC53">
        <v>1385.6283349773901</v>
      </c>
      <c r="AD53">
        <v>1388.98231547829</v>
      </c>
    </row>
    <row r="54" spans="1:30" x14ac:dyDescent="0.2">
      <c r="A54" t="s">
        <v>312</v>
      </c>
      <c r="B54" s="27">
        <v>3.605</v>
      </c>
      <c r="C54" s="27">
        <v>0.51</v>
      </c>
      <c r="D54" t="s">
        <v>103</v>
      </c>
      <c r="E54" t="s">
        <v>387</v>
      </c>
      <c r="F54" t="s">
        <v>312</v>
      </c>
      <c r="G54">
        <v>2400</v>
      </c>
      <c r="H54">
        <v>24</v>
      </c>
      <c r="I54" t="s">
        <v>266</v>
      </c>
      <c r="J54">
        <v>4.9930000000000003</v>
      </c>
      <c r="K54">
        <v>45</v>
      </c>
      <c r="L54">
        <v>5</v>
      </c>
      <c r="M54">
        <f t="shared" si="1"/>
        <v>225</v>
      </c>
      <c r="N54">
        <v>50</v>
      </c>
      <c r="O54" t="s">
        <v>275</v>
      </c>
      <c r="P54" t="s">
        <v>388</v>
      </c>
      <c r="Q54">
        <v>76700</v>
      </c>
      <c r="R54" s="29">
        <f t="shared" si="8"/>
        <v>0.5625985714285715</v>
      </c>
      <c r="S54" s="29">
        <f t="shared" si="8"/>
        <v>2.0377142857142871E-2</v>
      </c>
      <c r="T54" s="90">
        <v>2.6509900000000002</v>
      </c>
      <c r="U54" s="90">
        <v>1.66953</v>
      </c>
      <c r="V54" s="92">
        <v>103.97083242666905</v>
      </c>
      <c r="W54" s="29">
        <f t="shared" si="6"/>
        <v>1.4908107108487583</v>
      </c>
      <c r="X54" s="29">
        <f t="shared" si="7"/>
        <v>1.2003333106162766</v>
      </c>
      <c r="Y54" s="27">
        <v>1.6031746031748499</v>
      </c>
      <c r="Z54" s="27">
        <v>1.2692307692309801</v>
      </c>
      <c r="AA54">
        <v>1281.07645470734</v>
      </c>
      <c r="AB54">
        <v>1285.3293265248999</v>
      </c>
      <c r="AC54">
        <v>1385.8089805047</v>
      </c>
      <c r="AD54">
        <v>1388.60857964973</v>
      </c>
    </row>
    <row r="55" spans="1:30" x14ac:dyDescent="0.2">
      <c r="A55" t="s">
        <v>312</v>
      </c>
      <c r="B55" s="27">
        <v>3.605</v>
      </c>
      <c r="C55" s="27">
        <v>0.51</v>
      </c>
      <c r="D55" t="s">
        <v>103</v>
      </c>
      <c r="E55" t="s">
        <v>389</v>
      </c>
      <c r="F55" t="s">
        <v>312</v>
      </c>
      <c r="G55">
        <v>1800</v>
      </c>
      <c r="H55">
        <v>24</v>
      </c>
      <c r="I55" t="s">
        <v>266</v>
      </c>
      <c r="J55">
        <v>8.0449999999999999</v>
      </c>
      <c r="K55">
        <v>45</v>
      </c>
      <c r="L55">
        <v>5</v>
      </c>
      <c r="M55">
        <f t="shared" si="1"/>
        <v>225</v>
      </c>
      <c r="N55">
        <v>50</v>
      </c>
      <c r="O55" t="s">
        <v>275</v>
      </c>
      <c r="P55" t="s">
        <v>390</v>
      </c>
      <c r="Q55">
        <v>72133</v>
      </c>
      <c r="R55" s="29">
        <f t="shared" si="8"/>
        <v>0.13768142857142873</v>
      </c>
      <c r="S55" s="29">
        <f t="shared" si="8"/>
        <v>0.20438714285714288</v>
      </c>
      <c r="T55" s="90">
        <v>1.9507099999999999</v>
      </c>
      <c r="U55" s="90">
        <v>1.48552</v>
      </c>
      <c r="V55" s="92">
        <v>103.76093970660101</v>
      </c>
      <c r="W55" s="29">
        <f t="shared" si="6"/>
        <v>1.0693983762472026</v>
      </c>
      <c r="X55" s="29">
        <f t="shared" si="7"/>
        <v>1.1078400944735449</v>
      </c>
      <c r="Y55" s="27">
        <v>1.14999999999991</v>
      </c>
      <c r="Z55" s="27">
        <v>1.17142857142876</v>
      </c>
      <c r="AA55">
        <v>1283.0267228749699</v>
      </c>
      <c r="AB55">
        <v>1286.3663811664301</v>
      </c>
      <c r="AC55">
        <v>1386.78020706861</v>
      </c>
      <c r="AD55">
        <v>1389.35497997839</v>
      </c>
    </row>
    <row r="56" spans="1:30" x14ac:dyDescent="0.2">
      <c r="A56" t="s">
        <v>312</v>
      </c>
      <c r="B56" s="27">
        <v>3.605</v>
      </c>
      <c r="C56" s="27">
        <v>0.51</v>
      </c>
      <c r="D56" t="s">
        <v>103</v>
      </c>
      <c r="E56" t="s">
        <v>391</v>
      </c>
      <c r="F56" t="s">
        <v>312</v>
      </c>
      <c r="G56">
        <v>2400</v>
      </c>
      <c r="H56">
        <v>24</v>
      </c>
      <c r="I56" t="s">
        <v>266</v>
      </c>
      <c r="J56">
        <v>8.0109999999999992</v>
      </c>
      <c r="K56">
        <v>45</v>
      </c>
      <c r="L56">
        <v>5</v>
      </c>
      <c r="M56">
        <f t="shared" si="1"/>
        <v>225</v>
      </c>
      <c r="N56">
        <v>50</v>
      </c>
      <c r="O56" t="s">
        <v>275</v>
      </c>
      <c r="P56" t="s">
        <v>392</v>
      </c>
      <c r="Q56">
        <v>77539</v>
      </c>
      <c r="R56" s="29">
        <f t="shared" si="8"/>
        <v>0.32882857142857125</v>
      </c>
      <c r="S56" s="29">
        <f t="shared" si="8"/>
        <v>0.15788714285714289</v>
      </c>
      <c r="T56" s="90">
        <v>2.4172199999999999</v>
      </c>
      <c r="U56" s="90">
        <v>1.5320199999999999</v>
      </c>
      <c r="V56" s="92">
        <v>103.99958871738522</v>
      </c>
      <c r="W56" s="29">
        <f>$Y56/AVERAGE($Y$78:$Y$85)</f>
        <v>1.2350388856116756</v>
      </c>
      <c r="X56" s="29">
        <f t="shared" si="7"/>
        <v>1.1496953634660327</v>
      </c>
      <c r="Y56" s="27">
        <v>1.328125</v>
      </c>
      <c r="Z56" s="27">
        <v>1.2156862745099399</v>
      </c>
      <c r="AA56">
        <v>1281.3098440143999</v>
      </c>
      <c r="AB56">
        <v>1285.17373365353</v>
      </c>
      <c r="AC56">
        <v>1385.8564313376601</v>
      </c>
      <c r="AD56">
        <v>1388.53740340028</v>
      </c>
    </row>
    <row r="57" spans="1:30" x14ac:dyDescent="0.2">
      <c r="A57" t="s">
        <v>264</v>
      </c>
      <c r="B57" s="27">
        <v>4.26</v>
      </c>
      <c r="C57" s="27">
        <v>0.63</v>
      </c>
      <c r="D57" t="s">
        <v>102</v>
      </c>
      <c r="E57" t="s">
        <v>393</v>
      </c>
      <c r="F57" t="s">
        <v>264</v>
      </c>
      <c r="G57">
        <v>1800</v>
      </c>
      <c r="H57">
        <v>24</v>
      </c>
      <c r="I57" t="s">
        <v>394</v>
      </c>
      <c r="J57">
        <v>0.501</v>
      </c>
      <c r="K57">
        <v>200</v>
      </c>
      <c r="L57">
        <v>3</v>
      </c>
      <c r="M57">
        <f t="shared" si="1"/>
        <v>600</v>
      </c>
      <c r="N57">
        <v>50</v>
      </c>
      <c r="O57" t="s">
        <v>316</v>
      </c>
      <c r="P57" t="s">
        <v>395</v>
      </c>
      <c r="Q57">
        <v>46662</v>
      </c>
      <c r="R57" s="29">
        <f t="shared" si="8"/>
        <v>2.141698571428571</v>
      </c>
      <c r="S57" s="29">
        <f t="shared" si="8"/>
        <v>1.3388928571428571</v>
      </c>
      <c r="T57" s="94">
        <v>4.2300899999999997</v>
      </c>
      <c r="U57" s="94">
        <v>3.0287999999999999</v>
      </c>
      <c r="V57" s="92">
        <v>103.99907599673878</v>
      </c>
      <c r="W57" s="29">
        <f>$Y57/AVERAGE($Y$64:$Y$70)</f>
        <v>2.4027552145643583</v>
      </c>
      <c r="X57" s="29">
        <f>$Z57/AVERAGE($Z$64:$Z$70)</f>
        <v>2.5914692185514792</v>
      </c>
      <c r="Y57" s="27">
        <v>2.5000000000000702</v>
      </c>
      <c r="Z57" s="27">
        <v>2.6410256410256099</v>
      </c>
      <c r="AA57">
        <v>1280.8192005213</v>
      </c>
      <c r="AB57">
        <v>1285.90518683856</v>
      </c>
      <c r="AC57">
        <v>1385.3487499881901</v>
      </c>
      <c r="AD57">
        <v>1388.85331777135</v>
      </c>
    </row>
    <row r="58" spans="1:30" x14ac:dyDescent="0.2">
      <c r="A58" t="s">
        <v>264</v>
      </c>
      <c r="B58" s="27">
        <v>4.26</v>
      </c>
      <c r="C58" s="27">
        <v>0.63</v>
      </c>
      <c r="D58" t="s">
        <v>102</v>
      </c>
      <c r="E58" t="s">
        <v>396</v>
      </c>
      <c r="F58" t="s">
        <v>264</v>
      </c>
      <c r="G58">
        <v>1800</v>
      </c>
      <c r="H58">
        <v>24</v>
      </c>
      <c r="I58" t="s">
        <v>394</v>
      </c>
      <c r="J58">
        <v>0.498</v>
      </c>
      <c r="K58">
        <v>90</v>
      </c>
      <c r="L58">
        <v>5</v>
      </c>
      <c r="M58">
        <f t="shared" si="1"/>
        <v>450</v>
      </c>
      <c r="N58">
        <v>50</v>
      </c>
      <c r="O58" t="s">
        <v>321</v>
      </c>
      <c r="P58" t="s">
        <v>397</v>
      </c>
      <c r="Q58">
        <v>41279</v>
      </c>
      <c r="R58" s="29">
        <f t="shared" si="8"/>
        <v>0.40405857142857116</v>
      </c>
      <c r="S58" s="29">
        <f t="shared" si="8"/>
        <v>0.95972285714285732</v>
      </c>
      <c r="T58" s="94">
        <v>2.4924499999999998</v>
      </c>
      <c r="U58" s="94">
        <v>2.6496300000000002</v>
      </c>
      <c r="V58" s="92">
        <v>104.08630451925592</v>
      </c>
      <c r="W58" s="29">
        <f t="shared" ref="W58:W70" si="9">$Y58/AVERAGE($Y$64:$Y$70)</f>
        <v>1.8248773781499403</v>
      </c>
      <c r="X58" s="29">
        <f t="shared" ref="X58:X63" si="10">$Z58/AVERAGE($Z$64:$Z$70)</f>
        <v>1.471853876556092</v>
      </c>
      <c r="Y58" s="27">
        <v>1.8987341772150299</v>
      </c>
      <c r="Z58" s="27">
        <v>1.5000000000001401</v>
      </c>
      <c r="AA58">
        <v>1280.7226175420999</v>
      </c>
      <c r="AB58">
        <v>1286.65115823004</v>
      </c>
      <c r="AC58">
        <v>1385.6283349773901</v>
      </c>
      <c r="AD58">
        <v>1389.52437293298</v>
      </c>
    </row>
    <row r="59" spans="1:30" x14ac:dyDescent="0.2">
      <c r="A59" t="s">
        <v>264</v>
      </c>
      <c r="B59" s="27">
        <v>4.26</v>
      </c>
      <c r="C59" s="27">
        <v>0.63</v>
      </c>
      <c r="D59" t="s">
        <v>102</v>
      </c>
      <c r="E59" t="s">
        <v>398</v>
      </c>
      <c r="F59" t="s">
        <v>264</v>
      </c>
      <c r="G59">
        <v>1800</v>
      </c>
      <c r="H59">
        <v>24</v>
      </c>
      <c r="I59" t="s">
        <v>394</v>
      </c>
      <c r="J59">
        <v>0.995</v>
      </c>
      <c r="K59">
        <v>90</v>
      </c>
      <c r="L59">
        <v>5</v>
      </c>
      <c r="M59">
        <f t="shared" si="1"/>
        <v>450</v>
      </c>
      <c r="N59">
        <v>50</v>
      </c>
      <c r="O59" t="s">
        <v>321</v>
      </c>
      <c r="P59" t="s">
        <v>399</v>
      </c>
      <c r="Q59">
        <v>43469</v>
      </c>
      <c r="R59" s="29">
        <f t="shared" si="8"/>
        <v>1.7016085714285714</v>
      </c>
      <c r="S59" s="29">
        <f t="shared" si="8"/>
        <v>0.18823714285714277</v>
      </c>
      <c r="T59" s="94">
        <v>3.79</v>
      </c>
      <c r="U59" s="94">
        <v>1.5016700000000001</v>
      </c>
      <c r="V59" s="92">
        <v>104.21322694889403</v>
      </c>
      <c r="W59" s="29">
        <f t="shared" si="9"/>
        <v>1.9672558319246667</v>
      </c>
      <c r="X59" s="29">
        <f t="shared" si="10"/>
        <v>1.2816142598583031</v>
      </c>
      <c r="Y59" s="27">
        <v>2.0468750000001599</v>
      </c>
      <c r="Z59" s="27">
        <v>1.3061224489796499</v>
      </c>
      <c r="AA59">
        <v>1281.0332834296801</v>
      </c>
      <c r="AB59">
        <v>1286.0816041028199</v>
      </c>
      <c r="AC59">
        <v>1385.4928206137199</v>
      </c>
      <c r="AD59">
        <v>1389.32110138747</v>
      </c>
    </row>
    <row r="60" spans="1:30" x14ac:dyDescent="0.2">
      <c r="A60" t="s">
        <v>264</v>
      </c>
      <c r="B60" s="27">
        <v>4.26</v>
      </c>
      <c r="C60" s="27">
        <v>0.63</v>
      </c>
      <c r="D60" t="s">
        <v>102</v>
      </c>
      <c r="E60" t="s">
        <v>400</v>
      </c>
      <c r="F60" t="s">
        <v>264</v>
      </c>
      <c r="G60">
        <v>1800</v>
      </c>
      <c r="H60">
        <v>24</v>
      </c>
      <c r="I60" t="s">
        <v>394</v>
      </c>
      <c r="J60">
        <v>20.064</v>
      </c>
      <c r="K60">
        <v>90</v>
      </c>
      <c r="L60">
        <v>5</v>
      </c>
      <c r="M60">
        <f t="shared" si="1"/>
        <v>450</v>
      </c>
      <c r="N60">
        <v>50</v>
      </c>
      <c r="O60" t="s">
        <v>321</v>
      </c>
      <c r="P60" t="s">
        <v>401</v>
      </c>
      <c r="Q60">
        <v>48963</v>
      </c>
      <c r="R60" s="29">
        <f t="shared" si="8"/>
        <v>0.25063857142857149</v>
      </c>
      <c r="S60" s="29">
        <f t="shared" si="8"/>
        <v>7.1602857142857079E-2</v>
      </c>
      <c r="T60" s="94">
        <v>2.3390300000000002</v>
      </c>
      <c r="U60" s="94">
        <v>1.7615099999999999</v>
      </c>
      <c r="V60" s="92">
        <v>104.10287446893153</v>
      </c>
      <c r="W60" s="29">
        <f t="shared" si="9"/>
        <v>1.089249030602552</v>
      </c>
      <c r="X60" s="29">
        <f t="shared" si="10"/>
        <v>1.0021132776549897</v>
      </c>
      <c r="Y60" s="27">
        <v>1.1333333333334099</v>
      </c>
      <c r="Z60" s="27">
        <v>1.02127659574455</v>
      </c>
      <c r="AA60">
        <v>1281.0850610776099</v>
      </c>
      <c r="AB60">
        <v>1285.22727291198</v>
      </c>
      <c r="AC60">
        <v>1385.4928206137199</v>
      </c>
      <c r="AD60">
        <v>1388.71128675095</v>
      </c>
    </row>
    <row r="61" spans="1:30" x14ac:dyDescent="0.2">
      <c r="A61" t="s">
        <v>264</v>
      </c>
      <c r="B61" s="27">
        <v>4.26</v>
      </c>
      <c r="C61" s="27">
        <v>0.63</v>
      </c>
      <c r="D61" t="s">
        <v>102</v>
      </c>
      <c r="E61" t="s">
        <v>402</v>
      </c>
      <c r="F61" t="s">
        <v>264</v>
      </c>
      <c r="G61">
        <v>1800</v>
      </c>
      <c r="H61">
        <v>24</v>
      </c>
      <c r="I61" t="s">
        <v>394</v>
      </c>
      <c r="J61">
        <v>1.9910000000000001</v>
      </c>
      <c r="K61">
        <v>90</v>
      </c>
      <c r="L61">
        <v>5</v>
      </c>
      <c r="M61">
        <f t="shared" si="1"/>
        <v>450</v>
      </c>
      <c r="N61">
        <v>50</v>
      </c>
      <c r="O61" t="s">
        <v>403</v>
      </c>
      <c r="P61" t="s">
        <v>404</v>
      </c>
      <c r="Q61">
        <v>44241</v>
      </c>
      <c r="R61" s="29">
        <f t="shared" si="8"/>
        <v>1.9121885714285716</v>
      </c>
      <c r="S61" s="29">
        <f t="shared" si="8"/>
        <v>0.70157285714285722</v>
      </c>
      <c r="T61" s="94">
        <v>4.0005800000000002</v>
      </c>
      <c r="U61" s="94">
        <v>2.3914800000000001</v>
      </c>
      <c r="V61" s="95">
        <v>103.74917596572215</v>
      </c>
      <c r="W61" s="29">
        <f t="shared" si="9"/>
        <v>2.0513074369112716</v>
      </c>
      <c r="X61" s="29">
        <f t="shared" si="10"/>
        <v>1.7231460018216449</v>
      </c>
      <c r="Y61" s="27">
        <v>2.1343283582086099</v>
      </c>
      <c r="Z61" s="27">
        <v>1.75609756097565</v>
      </c>
      <c r="AA61">
        <v>1281.0850610776099</v>
      </c>
      <c r="AB61">
        <v>1286.52171411022</v>
      </c>
      <c r="AC61">
        <v>1385.6622135683101</v>
      </c>
      <c r="AD61">
        <v>1389.4904943420599</v>
      </c>
    </row>
    <row r="62" spans="1:30" x14ac:dyDescent="0.2">
      <c r="A62" t="s">
        <v>264</v>
      </c>
      <c r="B62" s="27">
        <v>4.26</v>
      </c>
      <c r="C62" s="27">
        <v>0.63</v>
      </c>
      <c r="D62" t="s">
        <v>102</v>
      </c>
      <c r="E62" t="s">
        <v>405</v>
      </c>
      <c r="F62" t="s">
        <v>264</v>
      </c>
      <c r="G62">
        <v>1800</v>
      </c>
      <c r="H62">
        <v>24</v>
      </c>
      <c r="I62" t="s">
        <v>394</v>
      </c>
      <c r="J62">
        <v>4.9820000000000002</v>
      </c>
      <c r="K62">
        <v>90</v>
      </c>
      <c r="L62">
        <v>5</v>
      </c>
      <c r="M62">
        <f t="shared" si="1"/>
        <v>450</v>
      </c>
      <c r="N62">
        <v>50</v>
      </c>
      <c r="O62" t="s">
        <v>321</v>
      </c>
      <c r="P62" t="s">
        <v>406</v>
      </c>
      <c r="Q62">
        <v>44976</v>
      </c>
      <c r="R62" s="29">
        <f t="shared" si="8"/>
        <v>1.5578185714285713</v>
      </c>
      <c r="S62" s="29">
        <f t="shared" si="8"/>
        <v>0.69366514285714287</v>
      </c>
      <c r="T62" s="94">
        <v>3.64621</v>
      </c>
      <c r="U62" s="94">
        <v>0.99624199999999996</v>
      </c>
      <c r="V62" s="93">
        <v>103.98244613351656</v>
      </c>
      <c r="W62" s="29">
        <f t="shared" si="9"/>
        <v>1.5069131469120107</v>
      </c>
      <c r="X62" s="29">
        <f t="shared" si="10"/>
        <v>1.0169172238023287</v>
      </c>
      <c r="Y62" s="27">
        <v>1.5679012345679899</v>
      </c>
      <c r="Z62" s="27">
        <v>1.0363636363636699</v>
      </c>
      <c r="AA62">
        <v>1280.9038393098599</v>
      </c>
      <c r="AB62">
        <v>1286.28871469453</v>
      </c>
      <c r="AC62">
        <v>1385.52669920464</v>
      </c>
      <c r="AD62">
        <v>1389.32110138747</v>
      </c>
    </row>
    <row r="63" spans="1:30" x14ac:dyDescent="0.2">
      <c r="A63" t="s">
        <v>264</v>
      </c>
      <c r="B63" s="27">
        <v>4.26</v>
      </c>
      <c r="C63" s="27">
        <v>0.63</v>
      </c>
      <c r="D63" t="s">
        <v>102</v>
      </c>
      <c r="E63" t="s">
        <v>407</v>
      </c>
      <c r="F63" t="s">
        <v>264</v>
      </c>
      <c r="G63">
        <v>1800</v>
      </c>
      <c r="H63">
        <v>24</v>
      </c>
      <c r="I63" t="s">
        <v>394</v>
      </c>
      <c r="J63">
        <v>7.992</v>
      </c>
      <c r="K63">
        <v>90</v>
      </c>
      <c r="L63">
        <v>5</v>
      </c>
      <c r="M63">
        <f t="shared" si="1"/>
        <v>450</v>
      </c>
      <c r="N63">
        <v>50</v>
      </c>
      <c r="O63" t="s">
        <v>403</v>
      </c>
      <c r="P63" t="s">
        <v>408</v>
      </c>
      <c r="Q63">
        <v>45816</v>
      </c>
      <c r="R63" s="29">
        <f t="shared" si="8"/>
        <v>0.9301785714285713</v>
      </c>
      <c r="S63" s="29">
        <f t="shared" si="8"/>
        <v>0.36208285714285715</v>
      </c>
      <c r="T63" s="94">
        <v>3.01857</v>
      </c>
      <c r="U63" s="94">
        <v>2.05199</v>
      </c>
      <c r="V63" s="92">
        <v>104.05548900763573</v>
      </c>
      <c r="W63" s="29">
        <f>$Y63/AVERAGE($Y$64:$Y$70)</f>
        <v>1.3605211344806694</v>
      </c>
      <c r="X63" s="29">
        <f t="shared" si="10"/>
        <v>1.0813620317553652</v>
      </c>
      <c r="Y63" s="27">
        <v>1.4155844155845301</v>
      </c>
      <c r="Z63" s="27">
        <v>1.1020408163265001</v>
      </c>
      <c r="AA63">
        <v>1281.0850610776099</v>
      </c>
      <c r="AB63">
        <v>1285.9003823350599</v>
      </c>
      <c r="AC63">
        <v>1385.59445638647</v>
      </c>
      <c r="AD63">
        <v>1389.0839512510499</v>
      </c>
    </row>
    <row r="64" spans="1:30" x14ac:dyDescent="0.2">
      <c r="A64" t="s">
        <v>264</v>
      </c>
      <c r="B64" s="27">
        <v>4.26</v>
      </c>
      <c r="C64" s="27">
        <v>0.63</v>
      </c>
      <c r="D64" t="s">
        <v>102</v>
      </c>
      <c r="E64" t="s">
        <v>409</v>
      </c>
      <c r="F64" t="s">
        <v>264</v>
      </c>
      <c r="G64">
        <v>1800</v>
      </c>
      <c r="H64">
        <v>37</v>
      </c>
      <c r="I64" t="s">
        <v>410</v>
      </c>
      <c r="J64">
        <v>0.502</v>
      </c>
      <c r="K64">
        <v>45</v>
      </c>
      <c r="L64">
        <v>5</v>
      </c>
      <c r="M64">
        <f t="shared" si="1"/>
        <v>225</v>
      </c>
      <c r="N64">
        <v>50</v>
      </c>
      <c r="O64" t="s">
        <v>275</v>
      </c>
      <c r="P64" t="s">
        <v>411</v>
      </c>
      <c r="Q64">
        <v>49561</v>
      </c>
      <c r="R64" s="29">
        <f t="shared" ref="R64:S85" si="11">ABS(T64-AVERAGE(T$64:T$70))</f>
        <v>3.5085714285711944E-3</v>
      </c>
      <c r="S64" s="29">
        <f t="shared" si="11"/>
        <v>6.3972857142857276E-2</v>
      </c>
      <c r="T64" s="90">
        <v>2.0918999999999999</v>
      </c>
      <c r="U64" s="90">
        <v>1.7538800000000001</v>
      </c>
      <c r="V64" s="92">
        <v>104.16335936920711</v>
      </c>
      <c r="W64" s="29">
        <f t="shared" si="9"/>
        <v>0.96110208582571621</v>
      </c>
      <c r="X64" s="29">
        <f>$Z64/AVERAGE($Z$64:$Z$70)</f>
        <v>1.0025671333063941</v>
      </c>
      <c r="Y64" s="27">
        <v>1</v>
      </c>
      <c r="Z64" s="27">
        <v>1.0217391304349499</v>
      </c>
      <c r="AA64">
        <v>1281.2662828453599</v>
      </c>
      <c r="AB64">
        <v>1284.9942734962899</v>
      </c>
      <c r="AC64">
        <v>1385.6283349773901</v>
      </c>
      <c r="AD64">
        <v>1388.77904393278</v>
      </c>
    </row>
    <row r="65" spans="1:30" x14ac:dyDescent="0.2">
      <c r="A65" t="s">
        <v>264</v>
      </c>
      <c r="B65" s="27">
        <v>4.26</v>
      </c>
      <c r="C65" s="27">
        <v>0.63</v>
      </c>
      <c r="D65" t="s">
        <v>102</v>
      </c>
      <c r="E65" t="s">
        <v>412</v>
      </c>
      <c r="F65" t="s">
        <v>264</v>
      </c>
      <c r="G65">
        <v>1800</v>
      </c>
      <c r="H65">
        <v>37</v>
      </c>
      <c r="I65" t="s">
        <v>410</v>
      </c>
      <c r="J65">
        <v>11.975</v>
      </c>
      <c r="K65">
        <v>45</v>
      </c>
      <c r="L65">
        <v>5</v>
      </c>
      <c r="M65">
        <f t="shared" si="1"/>
        <v>225</v>
      </c>
      <c r="N65">
        <v>50</v>
      </c>
      <c r="O65" t="s">
        <v>280</v>
      </c>
      <c r="P65" t="s">
        <v>413</v>
      </c>
      <c r="Q65">
        <v>51297</v>
      </c>
      <c r="R65" s="29">
        <f t="shared" si="11"/>
        <v>7.9314285714287003E-3</v>
      </c>
      <c r="S65" s="29">
        <f t="shared" si="11"/>
        <v>4.0747142857142871E-2</v>
      </c>
      <c r="T65" s="90">
        <v>2.08046</v>
      </c>
      <c r="U65" s="90">
        <v>1.64916</v>
      </c>
      <c r="V65" s="92">
        <v>104.12867501820739</v>
      </c>
      <c r="W65" s="29">
        <f t="shared" si="9"/>
        <v>1.029752234813295</v>
      </c>
      <c r="X65" s="29">
        <f>$Z65/AVERAGE($Z$64:$Z$70)</f>
        <v>1.0258375503269213</v>
      </c>
      <c r="Y65" s="27">
        <v>1.0714285714286</v>
      </c>
      <c r="Z65" s="27">
        <v>1.04545454545459</v>
      </c>
      <c r="AA65">
        <v>1281.3957269651901</v>
      </c>
      <c r="AB65">
        <v>1285.1496064400801</v>
      </c>
      <c r="AC65">
        <v>1385.76384934106</v>
      </c>
      <c r="AD65">
        <v>1388.8129225237001</v>
      </c>
    </row>
    <row r="66" spans="1:30" x14ac:dyDescent="0.2">
      <c r="A66" t="s">
        <v>264</v>
      </c>
      <c r="B66" s="27">
        <v>4.26</v>
      </c>
      <c r="C66" s="27">
        <v>0.63</v>
      </c>
      <c r="D66" t="s">
        <v>102</v>
      </c>
      <c r="E66" t="s">
        <v>414</v>
      </c>
      <c r="F66" t="s">
        <v>264</v>
      </c>
      <c r="G66">
        <v>1800</v>
      </c>
      <c r="H66">
        <v>37</v>
      </c>
      <c r="I66" t="s">
        <v>410</v>
      </c>
      <c r="J66">
        <v>0.98799999999999999</v>
      </c>
      <c r="K66">
        <v>45</v>
      </c>
      <c r="L66">
        <v>5</v>
      </c>
      <c r="M66">
        <f t="shared" si="1"/>
        <v>225</v>
      </c>
      <c r="N66">
        <v>50</v>
      </c>
      <c r="O66" t="s">
        <v>275</v>
      </c>
      <c r="P66" t="s">
        <v>415</v>
      </c>
      <c r="Q66">
        <v>49912</v>
      </c>
      <c r="R66" s="29">
        <f t="shared" si="11"/>
        <v>1.4614285714285025E-3</v>
      </c>
      <c r="S66" s="29">
        <f t="shared" si="11"/>
        <v>4.5912857142857089E-2</v>
      </c>
      <c r="T66" s="90">
        <v>2.0869300000000002</v>
      </c>
      <c r="U66" s="90">
        <v>1.7358199999999999</v>
      </c>
      <c r="V66" s="92">
        <v>104.19354899388124</v>
      </c>
      <c r="W66" s="29">
        <f t="shared" si="9"/>
        <v>0.97445072590662996</v>
      </c>
      <c r="X66" s="29">
        <f>$Z66/AVERAGE($Z$64:$Z$70)</f>
        <v>1.0030411603196308</v>
      </c>
      <c r="Y66" s="27">
        <v>1.0138888888888899</v>
      </c>
      <c r="Z66" s="27">
        <v>1.0222222222222399</v>
      </c>
      <c r="AA66">
        <v>1281.2403940214001</v>
      </c>
      <c r="AB66">
        <v>1284.9942734962899</v>
      </c>
      <c r="AC66">
        <v>1385.6960921592299</v>
      </c>
      <c r="AD66">
        <v>1388.77904393278</v>
      </c>
    </row>
    <row r="67" spans="1:30" x14ac:dyDescent="0.2">
      <c r="A67" t="s">
        <v>264</v>
      </c>
      <c r="B67" s="27">
        <v>4.26</v>
      </c>
      <c r="C67" s="27">
        <v>0.63</v>
      </c>
      <c r="D67" t="s">
        <v>102</v>
      </c>
      <c r="E67" t="s">
        <v>416</v>
      </c>
      <c r="F67" t="s">
        <v>264</v>
      </c>
      <c r="G67">
        <v>1800</v>
      </c>
      <c r="H67">
        <v>37</v>
      </c>
      <c r="I67" t="s">
        <v>410</v>
      </c>
      <c r="J67">
        <v>20.062999999999999</v>
      </c>
      <c r="K67">
        <v>45</v>
      </c>
      <c r="L67">
        <v>5</v>
      </c>
      <c r="M67">
        <f t="shared" ref="M67:M85" si="12">K67*L67</f>
        <v>225</v>
      </c>
      <c r="N67">
        <v>50</v>
      </c>
      <c r="O67" t="s">
        <v>280</v>
      </c>
      <c r="P67" t="s">
        <v>417</v>
      </c>
      <c r="Q67">
        <v>51675</v>
      </c>
      <c r="R67" s="29">
        <f t="shared" si="11"/>
        <v>1.1591428571428697E-2</v>
      </c>
      <c r="S67" s="29">
        <f t="shared" si="11"/>
        <v>1.7987142857142757E-2</v>
      </c>
      <c r="T67" s="90">
        <v>2.0768</v>
      </c>
      <c r="U67" s="90">
        <v>1.6719200000000001</v>
      </c>
      <c r="V67" s="92">
        <v>104.0724298298005</v>
      </c>
      <c r="W67" s="29">
        <f t="shared" si="9"/>
        <v>1.0160222050157792</v>
      </c>
      <c r="X67" s="29">
        <f t="shared" ref="X67:X70" si="13">$Z67/AVERAGE($Z$64:$Z$70)</f>
        <v>1.0030411603194838</v>
      </c>
      <c r="Y67" s="27">
        <v>1.05714285714288</v>
      </c>
      <c r="Z67" s="27">
        <v>1.02222222222209</v>
      </c>
      <c r="AA67">
        <v>1281.4733934370799</v>
      </c>
      <c r="AB67">
        <v>1285.2013840880099</v>
      </c>
      <c r="AC67">
        <v>1385.76384934106</v>
      </c>
      <c r="AD67">
        <v>1388.8468011146199</v>
      </c>
    </row>
    <row r="68" spans="1:30" x14ac:dyDescent="0.2">
      <c r="A68" t="s">
        <v>264</v>
      </c>
      <c r="B68" s="27">
        <v>4.26</v>
      </c>
      <c r="C68" s="27">
        <v>0.63</v>
      </c>
      <c r="D68" t="s">
        <v>102</v>
      </c>
      <c r="E68" t="s">
        <v>418</v>
      </c>
      <c r="F68" t="s">
        <v>264</v>
      </c>
      <c r="G68">
        <v>1800</v>
      </c>
      <c r="H68">
        <v>37</v>
      </c>
      <c r="I68" t="s">
        <v>410</v>
      </c>
      <c r="J68">
        <v>1.9770000000000001</v>
      </c>
      <c r="K68">
        <v>45</v>
      </c>
      <c r="L68">
        <v>5</v>
      </c>
      <c r="M68">
        <f t="shared" si="12"/>
        <v>225</v>
      </c>
      <c r="N68">
        <v>50</v>
      </c>
      <c r="O68" t="s">
        <v>280</v>
      </c>
      <c r="P68" t="s">
        <v>419</v>
      </c>
      <c r="Q68">
        <v>50255</v>
      </c>
      <c r="R68" s="29">
        <f t="shared" si="11"/>
        <v>7.0785714285714896E-3</v>
      </c>
      <c r="S68" s="29">
        <f t="shared" si="11"/>
        <v>1.4671428571428891E-3</v>
      </c>
      <c r="T68" s="90">
        <v>2.0954700000000002</v>
      </c>
      <c r="U68" s="90">
        <v>1.6884399999999999</v>
      </c>
      <c r="V68" s="92">
        <v>104.19775790327456</v>
      </c>
      <c r="W68" s="29">
        <f t="shared" si="9"/>
        <v>1.0287853313064317</v>
      </c>
      <c r="X68" s="29">
        <f t="shared" si="13"/>
        <v>0.98123591770396967</v>
      </c>
      <c r="Y68" s="27">
        <v>1.0704225352112999</v>
      </c>
      <c r="Z68" s="27">
        <v>1</v>
      </c>
      <c r="AA68">
        <v>1281.2403940214001</v>
      </c>
      <c r="AB68">
        <v>1285.04605114422</v>
      </c>
      <c r="AC68">
        <v>1385.6960921592299</v>
      </c>
      <c r="AD68">
        <v>1388.74516534186</v>
      </c>
    </row>
    <row r="69" spans="1:30" x14ac:dyDescent="0.2">
      <c r="A69" t="s">
        <v>264</v>
      </c>
      <c r="B69" s="27">
        <v>4.26</v>
      </c>
      <c r="C69" s="27">
        <v>0.63</v>
      </c>
      <c r="D69" t="s">
        <v>102</v>
      </c>
      <c r="E69" t="s">
        <v>420</v>
      </c>
      <c r="F69" t="s">
        <v>264</v>
      </c>
      <c r="G69">
        <v>1800</v>
      </c>
      <c r="H69">
        <v>37</v>
      </c>
      <c r="I69" t="s">
        <v>410</v>
      </c>
      <c r="J69">
        <v>4.9790000000000001</v>
      </c>
      <c r="K69">
        <v>45</v>
      </c>
      <c r="L69">
        <v>5</v>
      </c>
      <c r="M69">
        <f t="shared" si="12"/>
        <v>225</v>
      </c>
      <c r="N69">
        <v>50</v>
      </c>
      <c r="O69" t="s">
        <v>275</v>
      </c>
      <c r="P69" t="s">
        <v>421</v>
      </c>
      <c r="Q69">
        <v>50602</v>
      </c>
      <c r="R69" s="29">
        <f t="shared" si="11"/>
        <v>1.5018571428571104E-2</v>
      </c>
      <c r="S69" s="29">
        <f t="shared" si="11"/>
        <v>3.2007142857142901E-2</v>
      </c>
      <c r="T69" s="90">
        <v>2.1034099999999998</v>
      </c>
      <c r="U69" s="90">
        <v>1.6578999999999999</v>
      </c>
      <c r="V69" s="92">
        <v>104.17431089345524</v>
      </c>
      <c r="W69" s="29">
        <f t="shared" si="9"/>
        <v>0.98817538401800253</v>
      </c>
      <c r="X69" s="29">
        <f t="shared" si="13"/>
        <v>0.98123591770396967</v>
      </c>
      <c r="Y69" s="27">
        <v>1.0281690140845201</v>
      </c>
      <c r="Z69" s="27">
        <v>1</v>
      </c>
      <c r="AA69">
        <v>1281.31806049329</v>
      </c>
      <c r="AB69">
        <v>1285.04605114422</v>
      </c>
      <c r="AC69">
        <v>1385.72997075015</v>
      </c>
      <c r="AD69">
        <v>1388.77904393278</v>
      </c>
    </row>
    <row r="70" spans="1:30" x14ac:dyDescent="0.2">
      <c r="A70" t="s">
        <v>264</v>
      </c>
      <c r="B70" s="27">
        <v>4.26</v>
      </c>
      <c r="C70" s="27">
        <v>0.63</v>
      </c>
      <c r="D70" t="s">
        <v>102</v>
      </c>
      <c r="E70" t="s">
        <v>422</v>
      </c>
      <c r="F70" t="s">
        <v>264</v>
      </c>
      <c r="G70">
        <v>1800</v>
      </c>
      <c r="H70">
        <v>37</v>
      </c>
      <c r="I70" t="s">
        <v>410</v>
      </c>
      <c r="J70">
        <v>7.9909999999999997</v>
      </c>
      <c r="K70">
        <v>45</v>
      </c>
      <c r="L70">
        <v>5</v>
      </c>
      <c r="M70">
        <f t="shared" si="12"/>
        <v>225</v>
      </c>
      <c r="N70">
        <v>50</v>
      </c>
      <c r="O70" t="s">
        <v>275</v>
      </c>
      <c r="P70" t="s">
        <v>423</v>
      </c>
      <c r="Q70">
        <v>50949</v>
      </c>
      <c r="R70" s="29">
        <f t="shared" si="11"/>
        <v>4.6214285714287762E-3</v>
      </c>
      <c r="S70" s="29">
        <f t="shared" si="11"/>
        <v>1.7677142857142725E-2</v>
      </c>
      <c r="T70" s="90">
        <v>2.0837699999999999</v>
      </c>
      <c r="U70" s="90">
        <v>1.6722300000000001</v>
      </c>
      <c r="V70" s="92">
        <v>104.1401223518634</v>
      </c>
      <c r="W70" s="29">
        <f t="shared" si="9"/>
        <v>1.0017120331141456</v>
      </c>
      <c r="X70" s="29">
        <f t="shared" si="13"/>
        <v>1.0030411603196308</v>
      </c>
      <c r="Y70" s="27">
        <v>1.04225352112678</v>
      </c>
      <c r="Z70" s="27">
        <v>1.0222222222222399</v>
      </c>
      <c r="AA70">
        <v>1281.36983814122</v>
      </c>
      <c r="AB70">
        <v>1285.1237176161201</v>
      </c>
      <c r="AC70">
        <v>1385.72997075015</v>
      </c>
      <c r="AD70">
        <v>1388.8129225237001</v>
      </c>
    </row>
    <row r="71" spans="1:30" x14ac:dyDescent="0.2">
      <c r="A71" t="s">
        <v>294</v>
      </c>
      <c r="B71" s="27">
        <v>7.44</v>
      </c>
      <c r="C71" s="27">
        <v>0.28000000000000003</v>
      </c>
      <c r="D71" t="s">
        <v>104</v>
      </c>
      <c r="E71" t="s">
        <v>424</v>
      </c>
      <c r="F71" t="s">
        <v>294</v>
      </c>
      <c r="G71">
        <v>1800</v>
      </c>
      <c r="H71">
        <v>37</v>
      </c>
      <c r="I71" t="s">
        <v>410</v>
      </c>
      <c r="J71">
        <v>0.499</v>
      </c>
      <c r="K71">
        <v>45</v>
      </c>
      <c r="L71">
        <v>5</v>
      </c>
      <c r="M71">
        <f t="shared" si="12"/>
        <v>225</v>
      </c>
      <c r="N71">
        <v>50</v>
      </c>
      <c r="O71" t="s">
        <v>280</v>
      </c>
      <c r="P71" t="s">
        <v>425</v>
      </c>
      <c r="Q71">
        <v>52201</v>
      </c>
      <c r="R71" s="29">
        <f t="shared" si="11"/>
        <v>0.25331857142857128</v>
      </c>
      <c r="S71" s="29">
        <f t="shared" si="11"/>
        <v>0.11122714285714275</v>
      </c>
      <c r="T71" s="90">
        <v>2.34171</v>
      </c>
      <c r="U71" s="90">
        <v>1.5786800000000001</v>
      </c>
      <c r="V71" s="92">
        <v>103.53264692919434</v>
      </c>
      <c r="W71" s="29">
        <f>Y71/AVERAGE($Y$71:$Y$77)</f>
        <v>1.0137162832770381</v>
      </c>
      <c r="X71" s="29">
        <f>Z71/AVERAGE($Z$71:$Z$77)</f>
        <v>0.94725865241850848</v>
      </c>
      <c r="Y71" s="27">
        <v>1.3000000000001699</v>
      </c>
      <c r="Z71" s="27">
        <v>1.0769230769229801</v>
      </c>
      <c r="AA71">
        <v>1282.74194581136</v>
      </c>
      <c r="AB71">
        <v>1286.3146035185</v>
      </c>
      <c r="AC71">
        <v>1386.5769355231</v>
      </c>
      <c r="AD71">
        <v>1389.32110138747</v>
      </c>
    </row>
    <row r="72" spans="1:30" x14ac:dyDescent="0.2">
      <c r="A72" t="s">
        <v>294</v>
      </c>
      <c r="B72" s="27">
        <v>7.44</v>
      </c>
      <c r="C72" s="27">
        <v>0.28000000000000003</v>
      </c>
      <c r="D72" t="s">
        <v>104</v>
      </c>
      <c r="E72" t="s">
        <v>426</v>
      </c>
      <c r="F72" t="s">
        <v>294</v>
      </c>
      <c r="G72">
        <v>1800</v>
      </c>
      <c r="H72">
        <v>37</v>
      </c>
      <c r="I72" t="s">
        <v>410</v>
      </c>
      <c r="J72">
        <v>11.967000000000001</v>
      </c>
      <c r="K72">
        <v>45</v>
      </c>
      <c r="L72">
        <v>5</v>
      </c>
      <c r="M72">
        <f t="shared" si="12"/>
        <v>225</v>
      </c>
      <c r="N72">
        <v>50</v>
      </c>
      <c r="O72" t="s">
        <v>275</v>
      </c>
      <c r="P72" t="s">
        <v>427</v>
      </c>
      <c r="Q72">
        <v>54292</v>
      </c>
      <c r="R72" s="29">
        <f t="shared" si="11"/>
        <v>6.1238571428571476E-2</v>
      </c>
      <c r="S72" s="29">
        <f t="shared" si="11"/>
        <v>0.12566714285714276</v>
      </c>
      <c r="T72" s="90">
        <v>2.1496300000000002</v>
      </c>
      <c r="U72" s="90">
        <v>1.5642400000000001</v>
      </c>
      <c r="V72" s="92">
        <v>103.36556827018519</v>
      </c>
      <c r="W72" s="29">
        <f t="shared" ref="W72:W77" si="14">Y72/AVERAGE($Y$71:$Y$77)</f>
        <v>0.99709798355103596</v>
      </c>
      <c r="X72" s="29">
        <f t="shared" ref="X72:X77" si="15">Z72/AVERAGE($Z$71:$Z$77)</f>
        <v>1.0222347233629119</v>
      </c>
      <c r="Y72" s="27">
        <v>1.27868852459014</v>
      </c>
      <c r="Z72" s="27">
        <v>1.1621621621621501</v>
      </c>
      <c r="AA72">
        <v>1282.9749452270401</v>
      </c>
      <c r="AB72">
        <v>1286.5734917581501</v>
      </c>
      <c r="AC72">
        <v>1386.74632847769</v>
      </c>
      <c r="AD72">
        <v>1389.4566157511499</v>
      </c>
    </row>
    <row r="73" spans="1:30" x14ac:dyDescent="0.2">
      <c r="A73" t="s">
        <v>294</v>
      </c>
      <c r="B73" s="27">
        <v>7.44</v>
      </c>
      <c r="C73" s="27">
        <v>0.28000000000000003</v>
      </c>
      <c r="D73" t="s">
        <v>104</v>
      </c>
      <c r="E73" t="s">
        <v>428</v>
      </c>
      <c r="F73" t="s">
        <v>294</v>
      </c>
      <c r="G73">
        <v>1800</v>
      </c>
      <c r="H73">
        <v>37</v>
      </c>
      <c r="I73" t="s">
        <v>410</v>
      </c>
      <c r="J73">
        <v>0.998</v>
      </c>
      <c r="K73">
        <v>45</v>
      </c>
      <c r="L73">
        <v>5</v>
      </c>
      <c r="M73">
        <f t="shared" si="12"/>
        <v>225</v>
      </c>
      <c r="N73">
        <v>50</v>
      </c>
      <c r="O73" t="s">
        <v>275</v>
      </c>
      <c r="P73" t="s">
        <v>429</v>
      </c>
      <c r="Q73">
        <v>52618</v>
      </c>
      <c r="R73" s="29">
        <f t="shared" si="11"/>
        <v>4.1028571428571414E-2</v>
      </c>
      <c r="S73" s="29">
        <f t="shared" si="11"/>
        <v>0.16576714285714278</v>
      </c>
      <c r="T73" s="90">
        <v>2.1294200000000001</v>
      </c>
      <c r="U73" s="90">
        <v>1.5241400000000001</v>
      </c>
      <c r="V73" s="92">
        <v>103.4705439446936</v>
      </c>
      <c r="W73" s="29">
        <f t="shared" si="14"/>
        <v>0.96481471550470788</v>
      </c>
      <c r="X73" s="29">
        <f t="shared" si="15"/>
        <v>1.005254080117469</v>
      </c>
      <c r="Y73" s="27">
        <v>1.23728813559317</v>
      </c>
      <c r="Z73" s="27">
        <v>1.1428571428568901</v>
      </c>
      <c r="AA73">
        <v>1282.94905640308</v>
      </c>
      <c r="AB73">
        <v>1286.3663811664301</v>
      </c>
      <c r="AC73">
        <v>1386.8479642504501</v>
      </c>
      <c r="AD73">
        <v>1389.3888585693101</v>
      </c>
    </row>
    <row r="74" spans="1:30" x14ac:dyDescent="0.2">
      <c r="A74" t="s">
        <v>294</v>
      </c>
      <c r="B74" s="27">
        <v>7.44</v>
      </c>
      <c r="C74" s="27">
        <v>0.28000000000000003</v>
      </c>
      <c r="D74" t="s">
        <v>104</v>
      </c>
      <c r="E74" t="s">
        <v>430</v>
      </c>
      <c r="F74" t="s">
        <v>294</v>
      </c>
      <c r="G74">
        <v>1800</v>
      </c>
      <c r="H74">
        <v>37</v>
      </c>
      <c r="I74" t="s">
        <v>410</v>
      </c>
      <c r="J74">
        <v>20.039000000000001</v>
      </c>
      <c r="K74">
        <v>45</v>
      </c>
      <c r="L74">
        <v>5</v>
      </c>
      <c r="M74">
        <f t="shared" si="12"/>
        <v>225</v>
      </c>
      <c r="N74">
        <v>50</v>
      </c>
      <c r="O74" t="s">
        <v>275</v>
      </c>
      <c r="P74" t="s">
        <v>431</v>
      </c>
      <c r="Q74">
        <v>54668</v>
      </c>
      <c r="R74" s="29">
        <f t="shared" si="11"/>
        <v>4.9508571428571457E-2</v>
      </c>
      <c r="S74" s="29">
        <f t="shared" si="11"/>
        <v>0.13501714285714272</v>
      </c>
      <c r="T74" s="90">
        <v>2.1379000000000001</v>
      </c>
      <c r="U74" s="90">
        <v>1.5548900000000001</v>
      </c>
      <c r="V74" s="92">
        <v>103.28730455232554</v>
      </c>
      <c r="W74" s="29">
        <f t="shared" si="14"/>
        <v>0.99709798355117629</v>
      </c>
      <c r="X74" s="29">
        <f t="shared" si="15"/>
        <v>0.94903921379523015</v>
      </c>
      <c r="Y74" s="27">
        <v>1.2786885245903199</v>
      </c>
      <c r="Z74" s="27">
        <v>1.0789473684209501</v>
      </c>
      <c r="AA74">
        <v>1283.0785005229</v>
      </c>
      <c r="AB74">
        <v>1286.67704705401</v>
      </c>
      <c r="AC74">
        <v>1386.8140856595301</v>
      </c>
      <c r="AD74">
        <v>1389.4904943420599</v>
      </c>
    </row>
    <row r="75" spans="1:30" x14ac:dyDescent="0.2">
      <c r="A75" t="s">
        <v>294</v>
      </c>
      <c r="B75" s="27">
        <v>7.44</v>
      </c>
      <c r="C75" s="27">
        <v>0.28000000000000003</v>
      </c>
      <c r="D75" t="s">
        <v>104</v>
      </c>
      <c r="E75" t="s">
        <v>432</v>
      </c>
      <c r="F75" t="s">
        <v>294</v>
      </c>
      <c r="G75">
        <v>1800</v>
      </c>
      <c r="H75">
        <v>37</v>
      </c>
      <c r="I75" t="s">
        <v>410</v>
      </c>
      <c r="J75">
        <v>1.9930000000000001</v>
      </c>
      <c r="K75">
        <v>45</v>
      </c>
      <c r="L75">
        <v>5</v>
      </c>
      <c r="M75">
        <f t="shared" si="12"/>
        <v>225</v>
      </c>
      <c r="N75">
        <v>50</v>
      </c>
      <c r="O75" t="s">
        <v>275</v>
      </c>
      <c r="P75" t="s">
        <v>433</v>
      </c>
      <c r="Q75">
        <v>53194</v>
      </c>
      <c r="R75" s="29">
        <f t="shared" si="11"/>
        <v>1.767142857142856E-2</v>
      </c>
      <c r="S75" s="29">
        <f t="shared" si="11"/>
        <v>0.13836714285714291</v>
      </c>
      <c r="T75" s="90">
        <v>2.0707200000000001</v>
      </c>
      <c r="U75" s="90">
        <v>1.5515399999999999</v>
      </c>
      <c r="V75" s="92">
        <v>103.36713789131528</v>
      </c>
      <c r="W75" s="29">
        <f t="shared" si="14"/>
        <v>0.98498748172651518</v>
      </c>
      <c r="X75" s="29">
        <f t="shared" si="15"/>
        <v>1.0555167841233999</v>
      </c>
      <c r="Y75" s="27">
        <v>1.2631578947368001</v>
      </c>
      <c r="Z75" s="27">
        <v>1.1999999999997999</v>
      </c>
      <c r="AA75">
        <v>1283.10438934686</v>
      </c>
      <c r="AB75">
        <v>1286.4440476383199</v>
      </c>
      <c r="AC75">
        <v>1386.8140856595301</v>
      </c>
      <c r="AD75">
        <v>1389.4227371602301</v>
      </c>
    </row>
    <row r="76" spans="1:30" x14ac:dyDescent="0.2">
      <c r="A76" t="s">
        <v>294</v>
      </c>
      <c r="B76" s="27">
        <v>7.44</v>
      </c>
      <c r="C76" s="27">
        <v>0.28000000000000003</v>
      </c>
      <c r="D76" t="s">
        <v>104</v>
      </c>
      <c r="E76" t="s">
        <v>434</v>
      </c>
      <c r="F76" t="s">
        <v>294</v>
      </c>
      <c r="G76">
        <v>1800</v>
      </c>
      <c r="H76">
        <v>37</v>
      </c>
      <c r="I76" t="s">
        <v>410</v>
      </c>
      <c r="J76">
        <v>4.992</v>
      </c>
      <c r="K76">
        <v>45</v>
      </c>
      <c r="L76">
        <v>5</v>
      </c>
      <c r="M76">
        <f t="shared" si="12"/>
        <v>225</v>
      </c>
      <c r="N76">
        <v>50</v>
      </c>
      <c r="O76" t="s">
        <v>280</v>
      </c>
      <c r="P76" t="s">
        <v>435</v>
      </c>
      <c r="Q76">
        <v>53548</v>
      </c>
      <c r="R76" s="29">
        <f t="shared" si="11"/>
        <v>4.4068571428571346E-2</v>
      </c>
      <c r="S76" s="29">
        <f t="shared" si="11"/>
        <v>0.14361714285714289</v>
      </c>
      <c r="T76" s="90">
        <v>2.13246</v>
      </c>
      <c r="U76" s="90">
        <v>1.5462899999999999</v>
      </c>
      <c r="V76" s="92">
        <v>103.33742118226728</v>
      </c>
      <c r="W76" s="29">
        <f t="shared" si="14"/>
        <v>1.0025765439002474</v>
      </c>
      <c r="X76" s="29">
        <f t="shared" si="15"/>
        <v>1.0222347233629119</v>
      </c>
      <c r="Y76" s="27">
        <v>1.2857142857143</v>
      </c>
      <c r="Z76" s="27">
        <v>1.1621621621621501</v>
      </c>
      <c r="AA76">
        <v>1282.8713899311799</v>
      </c>
      <c r="AB76">
        <v>1286.5993805821099</v>
      </c>
      <c r="AC76">
        <v>1386.74632847769</v>
      </c>
      <c r="AD76">
        <v>1389.4566157511499</v>
      </c>
    </row>
    <row r="77" spans="1:30" x14ac:dyDescent="0.2">
      <c r="A77" t="s">
        <v>294</v>
      </c>
      <c r="B77" s="27">
        <v>7.44</v>
      </c>
      <c r="C77" s="27">
        <v>0.28000000000000003</v>
      </c>
      <c r="D77" t="s">
        <v>104</v>
      </c>
      <c r="E77" t="s">
        <v>436</v>
      </c>
      <c r="F77" t="s">
        <v>294</v>
      </c>
      <c r="G77">
        <v>1800</v>
      </c>
      <c r="H77">
        <v>37</v>
      </c>
      <c r="I77" t="s">
        <v>410</v>
      </c>
      <c r="J77">
        <v>7.9589999999999996</v>
      </c>
      <c r="K77">
        <v>45</v>
      </c>
      <c r="L77">
        <v>5</v>
      </c>
      <c r="M77">
        <f t="shared" si="12"/>
        <v>225</v>
      </c>
      <c r="N77">
        <v>50</v>
      </c>
      <c r="O77" t="s">
        <v>275</v>
      </c>
      <c r="P77" t="s">
        <v>437</v>
      </c>
      <c r="Q77">
        <v>53933</v>
      </c>
      <c r="R77" s="29">
        <f t="shared" si="11"/>
        <v>7.1578571428571269E-2</v>
      </c>
      <c r="S77" s="29">
        <f t="shared" si="11"/>
        <v>0.1502471428571428</v>
      </c>
      <c r="T77" s="90">
        <v>2.1599699999999999</v>
      </c>
      <c r="U77" s="90">
        <v>1.53966</v>
      </c>
      <c r="V77" s="92">
        <v>103.30054055217954</v>
      </c>
      <c r="W77" s="29">
        <f t="shared" si="14"/>
        <v>1.0397090084892795</v>
      </c>
      <c r="X77" s="29">
        <f t="shared" si="15"/>
        <v>0.99846182281956786</v>
      </c>
      <c r="Y77" s="27">
        <v>1.33333333333352</v>
      </c>
      <c r="Z77" s="27">
        <v>1.1351351351351</v>
      </c>
      <c r="AA77">
        <v>1283.0008340510101</v>
      </c>
      <c r="AB77">
        <v>1286.62526940608</v>
      </c>
      <c r="AC77">
        <v>1386.78020706861</v>
      </c>
      <c r="AD77">
        <v>1389.4566157511499</v>
      </c>
    </row>
    <row r="78" spans="1:30" x14ac:dyDescent="0.2">
      <c r="A78" t="s">
        <v>312</v>
      </c>
      <c r="B78" s="27">
        <v>3.605</v>
      </c>
      <c r="C78" s="27">
        <v>0.51</v>
      </c>
      <c r="D78" t="s">
        <v>103</v>
      </c>
      <c r="E78" t="s">
        <v>438</v>
      </c>
      <c r="F78" t="s">
        <v>312</v>
      </c>
      <c r="G78">
        <v>1800</v>
      </c>
      <c r="H78">
        <v>37</v>
      </c>
      <c r="I78" t="s">
        <v>410</v>
      </c>
      <c r="J78">
        <v>0.503</v>
      </c>
      <c r="K78">
        <v>45</v>
      </c>
      <c r="L78">
        <v>5</v>
      </c>
      <c r="M78">
        <f t="shared" si="12"/>
        <v>225</v>
      </c>
      <c r="N78">
        <v>50</v>
      </c>
      <c r="O78" t="s">
        <v>275</v>
      </c>
      <c r="P78" t="s">
        <v>439</v>
      </c>
      <c r="Q78">
        <v>70200</v>
      </c>
      <c r="R78" s="29">
        <f t="shared" si="11"/>
        <v>0.29843857142857111</v>
      </c>
      <c r="S78" s="29">
        <f t="shared" si="11"/>
        <v>0.12810285714285707</v>
      </c>
      <c r="T78" s="90">
        <v>2.3868299999999998</v>
      </c>
      <c r="U78" s="90">
        <v>1.8180099999999999</v>
      </c>
      <c r="V78" s="92">
        <v>103.99295769021602</v>
      </c>
      <c r="W78" s="29">
        <f>Y78/AVERAGE($Y$78:$Y$85)</f>
        <v>1.0848969034392324</v>
      </c>
      <c r="X78" s="29">
        <f>Z78/AVERAGE($Z$78:$Z$85)</f>
        <v>1.0531850122071875</v>
      </c>
      <c r="Y78" s="27">
        <v>1.1666666666666199</v>
      </c>
      <c r="Z78" s="27">
        <v>1.11363636363633</v>
      </c>
      <c r="AA78">
        <v>1281.49928226105</v>
      </c>
      <c r="AB78">
        <v>1285.5379387995599</v>
      </c>
      <c r="AC78">
        <v>1385.8316065229001</v>
      </c>
      <c r="AD78">
        <v>1388.98231547829</v>
      </c>
    </row>
    <row r="79" spans="1:30" x14ac:dyDescent="0.2">
      <c r="A79" t="s">
        <v>312</v>
      </c>
      <c r="B79" s="27">
        <v>3.605</v>
      </c>
      <c r="C79" s="27">
        <v>0.51</v>
      </c>
      <c r="D79" t="s">
        <v>103</v>
      </c>
      <c r="E79" t="s">
        <v>440</v>
      </c>
      <c r="F79" t="s">
        <v>312</v>
      </c>
      <c r="G79">
        <v>1800</v>
      </c>
      <c r="H79">
        <v>37</v>
      </c>
      <c r="I79" t="s">
        <v>410</v>
      </c>
      <c r="J79">
        <v>0.501</v>
      </c>
      <c r="K79">
        <v>45</v>
      </c>
      <c r="L79">
        <v>5</v>
      </c>
      <c r="M79">
        <f t="shared" si="12"/>
        <v>225</v>
      </c>
      <c r="N79">
        <v>50</v>
      </c>
      <c r="O79" t="s">
        <v>280</v>
      </c>
      <c r="P79" t="s">
        <v>441</v>
      </c>
      <c r="Q79">
        <v>58380</v>
      </c>
      <c r="R79" s="29">
        <f t="shared" si="11"/>
        <v>0.33567857142857127</v>
      </c>
      <c r="S79" s="29">
        <f t="shared" si="11"/>
        <v>3.9652857142857156E-2</v>
      </c>
      <c r="T79" s="90">
        <v>2.4240699999999999</v>
      </c>
      <c r="U79" s="90">
        <v>1.72956</v>
      </c>
      <c r="V79" s="95">
        <v>103.84946773705582</v>
      </c>
      <c r="W79" s="29">
        <f t="shared" ref="W79:W85" si="16">Y79/AVERAGE($Y$78:$Y$85)</f>
        <v>1.1350391972958176</v>
      </c>
      <c r="X79" s="29">
        <f t="shared" ref="X79:X85" si="17">Z79/AVERAGE($Z$78:$Z$85)</f>
        <v>0.98870429717431751</v>
      </c>
      <c r="Y79" s="27">
        <v>1.2205882352942301</v>
      </c>
      <c r="Z79" s="27">
        <v>1.0454545454547499</v>
      </c>
      <c r="AA79">
        <v>1281.5510599089801</v>
      </c>
      <c r="AB79">
        <v>1285.46027232766</v>
      </c>
      <c r="AC79">
        <v>1385.96712088657</v>
      </c>
      <c r="AD79">
        <v>1389.0161940692101</v>
      </c>
    </row>
    <row r="80" spans="1:30" x14ac:dyDescent="0.2">
      <c r="A80" t="s">
        <v>312</v>
      </c>
      <c r="B80" s="27">
        <v>3.605</v>
      </c>
      <c r="C80" s="27">
        <v>0.51</v>
      </c>
      <c r="D80" t="s">
        <v>103</v>
      </c>
      <c r="E80" t="s">
        <v>442</v>
      </c>
      <c r="F80" t="s">
        <v>312</v>
      </c>
      <c r="G80">
        <v>1800</v>
      </c>
      <c r="H80">
        <v>37</v>
      </c>
      <c r="I80" t="s">
        <v>410</v>
      </c>
      <c r="J80">
        <v>11.97</v>
      </c>
      <c r="K80">
        <v>45</v>
      </c>
      <c r="L80">
        <v>5</v>
      </c>
      <c r="M80">
        <f t="shared" si="12"/>
        <v>225</v>
      </c>
      <c r="N80">
        <v>50</v>
      </c>
      <c r="O80" t="s">
        <v>275</v>
      </c>
      <c r="P80" t="s">
        <v>443</v>
      </c>
      <c r="Q80">
        <v>69405</v>
      </c>
      <c r="R80" s="29">
        <f t="shared" si="11"/>
        <v>0.11737857142857111</v>
      </c>
      <c r="S80" s="29">
        <f t="shared" si="11"/>
        <v>5.6177142857142925E-2</v>
      </c>
      <c r="T80" s="90">
        <v>2.2057699999999998</v>
      </c>
      <c r="U80" s="90">
        <v>1.6337299999999999</v>
      </c>
      <c r="V80" s="92">
        <v>103.79437658947849</v>
      </c>
      <c r="W80" s="29">
        <f t="shared" si="16"/>
        <v>0.95574251017281842</v>
      </c>
      <c r="X80" s="29">
        <f t="shared" si="17"/>
        <v>1.013268379091256</v>
      </c>
      <c r="Y80" s="27">
        <v>1.02777777777791</v>
      </c>
      <c r="Z80" s="27">
        <v>1.07142857142832</v>
      </c>
      <c r="AA80">
        <v>1281.9135034444801</v>
      </c>
      <c r="AB80">
        <v>1285.6932717433399</v>
      </c>
      <c r="AC80">
        <v>1386.0348780684101</v>
      </c>
      <c r="AD80">
        <v>1388.98231547829</v>
      </c>
    </row>
    <row r="81" spans="1:30" x14ac:dyDescent="0.2">
      <c r="A81" t="s">
        <v>312</v>
      </c>
      <c r="B81" s="27">
        <v>3.605</v>
      </c>
      <c r="C81" s="27">
        <v>0.51</v>
      </c>
      <c r="D81" t="s">
        <v>103</v>
      </c>
      <c r="E81" t="s">
        <v>444</v>
      </c>
      <c r="F81" t="s">
        <v>312</v>
      </c>
      <c r="G81">
        <v>1800</v>
      </c>
      <c r="H81">
        <v>37</v>
      </c>
      <c r="I81" t="s">
        <v>410</v>
      </c>
      <c r="J81">
        <v>1.0029999999999999</v>
      </c>
      <c r="K81">
        <v>45</v>
      </c>
      <c r="L81">
        <v>5</v>
      </c>
      <c r="M81">
        <f t="shared" si="12"/>
        <v>225</v>
      </c>
      <c r="N81">
        <v>50</v>
      </c>
      <c r="O81" t="s">
        <v>280</v>
      </c>
      <c r="P81" t="s">
        <v>445</v>
      </c>
      <c r="Q81">
        <v>58748</v>
      </c>
      <c r="R81" s="29">
        <f t="shared" si="11"/>
        <v>0.28096857142857123</v>
      </c>
      <c r="S81" s="29">
        <f t="shared" si="11"/>
        <v>0.13464285714285706</v>
      </c>
      <c r="T81" s="90">
        <v>2.3693599999999999</v>
      </c>
      <c r="U81" s="90">
        <v>1.8245499999999999</v>
      </c>
      <c r="V81" s="92">
        <v>103.88446923305837</v>
      </c>
      <c r="W81" s="29">
        <f t="shared" si="16"/>
        <v>0.95406518039001631</v>
      </c>
      <c r="X81" s="29">
        <f t="shared" si="17"/>
        <v>0.98683529094132327</v>
      </c>
      <c r="Y81" s="27">
        <v>1.02597402597403</v>
      </c>
      <c r="Z81" s="27">
        <v>1.04347826086961</v>
      </c>
      <c r="AA81">
        <v>1281.6028375569099</v>
      </c>
      <c r="AB81">
        <v>1285.6414940954101</v>
      </c>
      <c r="AC81">
        <v>1385.8316065229001</v>
      </c>
      <c r="AD81">
        <v>1389.0161940692101</v>
      </c>
    </row>
    <row r="82" spans="1:30" x14ac:dyDescent="0.2">
      <c r="A82" t="s">
        <v>312</v>
      </c>
      <c r="B82" s="27">
        <v>3.605</v>
      </c>
      <c r="C82" s="27">
        <v>0.51</v>
      </c>
      <c r="D82" t="s">
        <v>103</v>
      </c>
      <c r="E82" t="s">
        <v>446</v>
      </c>
      <c r="F82" t="s">
        <v>312</v>
      </c>
      <c r="G82">
        <v>1800</v>
      </c>
      <c r="H82">
        <v>37</v>
      </c>
      <c r="I82" t="s">
        <v>410</v>
      </c>
      <c r="J82">
        <v>19.968</v>
      </c>
      <c r="K82">
        <v>45</v>
      </c>
      <c r="L82">
        <v>5</v>
      </c>
      <c r="M82">
        <f t="shared" si="12"/>
        <v>225</v>
      </c>
      <c r="N82">
        <v>50</v>
      </c>
      <c r="O82" t="s">
        <v>275</v>
      </c>
      <c r="P82" t="s">
        <v>447</v>
      </c>
      <c r="Q82">
        <v>69820</v>
      </c>
      <c r="R82" s="29">
        <f t="shared" si="11"/>
        <v>9.0261428571428715E-2</v>
      </c>
      <c r="S82" s="29">
        <f t="shared" si="11"/>
        <v>0.11586714285714272</v>
      </c>
      <c r="T82" s="90">
        <v>1.99813</v>
      </c>
      <c r="U82" s="90">
        <v>1.5740400000000001</v>
      </c>
      <c r="V82" s="92">
        <v>103.66933709760231</v>
      </c>
      <c r="W82" s="29">
        <f t="shared" si="16"/>
        <v>0.94358680257113392</v>
      </c>
      <c r="X82" s="29">
        <f t="shared" si="17"/>
        <v>0.99184969790749511</v>
      </c>
      <c r="Y82" s="27">
        <v>1.01470588235294</v>
      </c>
      <c r="Z82" s="27">
        <v>1.0487804878049301</v>
      </c>
      <c r="AA82">
        <v>1282.25005815603</v>
      </c>
      <c r="AB82">
        <v>1285.7968270392</v>
      </c>
      <c r="AC82">
        <v>1386.204271023</v>
      </c>
      <c r="AD82">
        <v>1389.0500726601299</v>
      </c>
    </row>
    <row r="83" spans="1:30" x14ac:dyDescent="0.2">
      <c r="A83" t="s">
        <v>312</v>
      </c>
      <c r="B83" s="27">
        <v>3.605</v>
      </c>
      <c r="C83" s="27">
        <v>0.51</v>
      </c>
      <c r="D83" t="s">
        <v>103</v>
      </c>
      <c r="E83" t="s">
        <v>448</v>
      </c>
      <c r="F83" t="s">
        <v>312</v>
      </c>
      <c r="G83">
        <v>1800</v>
      </c>
      <c r="H83">
        <v>37</v>
      </c>
      <c r="I83" t="s">
        <v>410</v>
      </c>
      <c r="J83">
        <v>1.9930000000000001</v>
      </c>
      <c r="K83">
        <v>45</v>
      </c>
      <c r="L83">
        <v>5</v>
      </c>
      <c r="M83">
        <f t="shared" si="12"/>
        <v>225</v>
      </c>
      <c r="N83">
        <v>50</v>
      </c>
      <c r="O83" t="s">
        <v>275</v>
      </c>
      <c r="P83" t="s">
        <v>449</v>
      </c>
      <c r="Q83">
        <v>59092</v>
      </c>
      <c r="R83" s="29">
        <f t="shared" si="11"/>
        <v>0.22289857142857139</v>
      </c>
      <c r="S83" s="29">
        <f t="shared" si="11"/>
        <v>5.0962857142857088E-2</v>
      </c>
      <c r="T83" s="90">
        <v>2.3112900000000001</v>
      </c>
      <c r="U83" s="90">
        <v>1.7408699999999999</v>
      </c>
      <c r="V83" s="92">
        <v>103.88071879073212</v>
      </c>
      <c r="W83" s="29">
        <f t="shared" si="16"/>
        <v>1.0033257076921083</v>
      </c>
      <c r="X83" s="29">
        <f t="shared" si="17"/>
        <v>0.9877490273219669</v>
      </c>
      <c r="Y83" s="27">
        <v>1.0789473684212101</v>
      </c>
      <c r="Z83" s="27">
        <v>1.0444444444446399</v>
      </c>
      <c r="AA83">
        <v>1281.65461520484</v>
      </c>
      <c r="AB83">
        <v>1285.74504939127</v>
      </c>
      <c r="AC83">
        <v>1385.93324229565</v>
      </c>
      <c r="AD83">
        <v>1389.0500726601299</v>
      </c>
    </row>
    <row r="84" spans="1:30" x14ac:dyDescent="0.2">
      <c r="A84" t="s">
        <v>312</v>
      </c>
      <c r="B84" s="27">
        <v>3.605</v>
      </c>
      <c r="C84" s="27">
        <v>0.51</v>
      </c>
      <c r="D84" t="s">
        <v>103</v>
      </c>
      <c r="E84" t="s">
        <v>450</v>
      </c>
      <c r="F84" t="s">
        <v>312</v>
      </c>
      <c r="G84">
        <v>1800</v>
      </c>
      <c r="H84">
        <v>37</v>
      </c>
      <c r="I84" t="s">
        <v>410</v>
      </c>
      <c r="J84">
        <v>4.9779999999999998</v>
      </c>
      <c r="K84">
        <v>45</v>
      </c>
      <c r="L84">
        <v>5</v>
      </c>
      <c r="M84">
        <f t="shared" si="12"/>
        <v>225</v>
      </c>
      <c r="N84">
        <v>50</v>
      </c>
      <c r="O84" t="s">
        <v>280</v>
      </c>
      <c r="P84" t="s">
        <v>451</v>
      </c>
      <c r="Q84">
        <v>59468</v>
      </c>
      <c r="R84" s="29">
        <f t="shared" si="11"/>
        <v>0.18416857142857124</v>
      </c>
      <c r="S84" s="29">
        <f t="shared" si="11"/>
        <v>1.7467142857142903E-2</v>
      </c>
      <c r="T84" s="90">
        <v>2.2725599999999999</v>
      </c>
      <c r="U84" s="90">
        <v>1.6724399999999999</v>
      </c>
      <c r="V84" s="92">
        <v>103.84143323570333</v>
      </c>
      <c r="W84" s="29">
        <f t="shared" si="16"/>
        <v>0.98086569352057584</v>
      </c>
      <c r="X84" s="29">
        <f t="shared" si="17"/>
        <v>0.98970399818228827</v>
      </c>
      <c r="Y84" s="27">
        <v>1.05479452054809</v>
      </c>
      <c r="Z84" s="27">
        <v>1.04651162790687</v>
      </c>
      <c r="AA84">
        <v>1281.83583697259</v>
      </c>
      <c r="AB84">
        <v>1285.7191605673099</v>
      </c>
      <c r="AC84">
        <v>1386.0348780684101</v>
      </c>
      <c r="AD84">
        <v>1389.0161940692101</v>
      </c>
    </row>
    <row r="85" spans="1:30" x14ac:dyDescent="0.2">
      <c r="A85" t="s">
        <v>312</v>
      </c>
      <c r="B85" s="27">
        <v>3.605</v>
      </c>
      <c r="C85" s="27">
        <v>0.51</v>
      </c>
      <c r="D85" t="s">
        <v>103</v>
      </c>
      <c r="E85" t="s">
        <v>452</v>
      </c>
      <c r="F85" t="s">
        <v>312</v>
      </c>
      <c r="G85">
        <v>1800</v>
      </c>
      <c r="H85">
        <v>37</v>
      </c>
      <c r="I85" t="s">
        <v>410</v>
      </c>
      <c r="J85">
        <v>7.9939999999999998</v>
      </c>
      <c r="K85">
        <v>45</v>
      </c>
      <c r="L85">
        <v>5</v>
      </c>
      <c r="M85">
        <f t="shared" si="12"/>
        <v>225</v>
      </c>
      <c r="N85">
        <v>50</v>
      </c>
      <c r="O85" t="s">
        <v>275</v>
      </c>
      <c r="P85" t="s">
        <v>453</v>
      </c>
      <c r="Q85">
        <v>59847</v>
      </c>
      <c r="R85" s="29">
        <f t="shared" si="11"/>
        <v>0.11312857142857125</v>
      </c>
      <c r="S85" s="29">
        <f t="shared" si="11"/>
        <v>1.4377142857142866E-2</v>
      </c>
      <c r="T85" s="90">
        <v>2.2015199999999999</v>
      </c>
      <c r="U85" s="90">
        <v>1.67553</v>
      </c>
      <c r="V85" s="92">
        <v>103.86924880857048</v>
      </c>
      <c r="W85" s="29">
        <f t="shared" si="16"/>
        <v>0.94247800491829603</v>
      </c>
      <c r="X85" s="29">
        <f t="shared" si="17"/>
        <v>0.9887042971741663</v>
      </c>
      <c r="Y85" s="27">
        <v>1.01351351351352</v>
      </c>
      <c r="Z85" s="27">
        <v>1.04545454545459</v>
      </c>
      <c r="AA85">
        <v>1281.7581705007001</v>
      </c>
      <c r="AB85">
        <v>1285.61560527145</v>
      </c>
      <c r="AC85">
        <v>1385.93324229565</v>
      </c>
      <c r="AD85">
        <v>1388.98231547829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s F A A B Q S w M E F A A A C A g A I 6 Z a V G 6 i 2 R e n A A A A 9 w A A A B I A A A B D b 2 5 m a W c v U G F j a 2 F n Z S 5 4 b W y F j 0 0 O g j A Y R K 9 C u q c t 9 S e E f J S F W 0 l M i M Z t U y o 0 Q j G 0 W O 7 m w i N 5 B U k U d e d y J m + S N 4 / b H b K x b Y K r 6 q 3 u T I o i T F G g j O x K b a o U D e 4 U x i j j s B P y L C o V T L C x y W h 1 i m r n L g k h 3 n v s F 7 j r K 8 I o j c g x 3 x a y V q 0 I t b F O G K n Q Z 1 X + X y E O h 5 c M Z z i i D K + X 8 Q o z I H M L u T Z f g k 3 C m A L 5 K W E z N G 7 o F V c m 3 B d A 5 g j k f Y I / A V B L A w Q U A A A I C A A j p l p U a b j j b I Y C A A C g I g A A E w A A A E Z v c m 1 1 b G F z L 1 N l Y 3 R p b 2 4 x L m 3 t m E 1 v m 0 A Q h u + W 8 h 9 G 5 G J L F u w S u 3 F U 9 U C A u G n j D w F W 0 t M K Y + z Q G N Z l I U 0 V 5 b 9 3 b U h j 2 c V 1 K x J j l x N i X 6 G Z f e e B G Z a 5 T u T R A M z k i t 8 f V Y 4 q 7 N Y O 3 R E c C w g 1 C C Y N k B s I t a H l X 8 M Z M m + a U F U N o y b A B 5 i 6 U Q X A p H H o u P x W Z f e i R p 3 Y d 4 O o e u F N X V G l Q c R v W F W Q B s w N m e R M v 4 4 k z W V 3 E Z 1 J o f s t 9 p y 7 s X 1 P w z E N Q 8 q Y x 6 Z 2 M J I 2 R h a j h 0 i o 1 e G k D g K / 8 g y O B f X W D i Y 8 a Y d O Y z + A 6 M f M n S d o 2 U O e h R X a A e M B f H W h W l x k 1 S T r O j w + C s k y F u q L 5 y B y H 6 I n L q T r 8 v N 6 E P t D N 1 x S T l a U p 1 r F C z L T 2 c 5 b y / g C 8 g 4 d X o p / g D 5 j t D O I V 0 M f o r v y 7 t y V D 9 R d m e B 0 i w i a n e 8 g o / k m X 9 3 Z p b D i S 9 g D d / W N q P 2 9 t w f E 7 e L F J P N X k u A W Q p M c H D V 6 p g m X 5 p X S 1 Q C L u C X K s i Q 3 V G L p 6 s d u z 9 I l s 6 + r l q F I n z p 9 P s 1 w v 2 n A J P O y 2 7 7 S o a 8 r n + H i 0 p L 0 m 3 7 P s E B T L A V S b b 6 8 m q 8 4 s h d F w O i V q r D m 9 v Z 1 e F E a m U o z U 3 m X q Z x m K q 1 M 5 S x T w S h H f I h G Y 2 7 y v l G U p v 0 L J r m E K S e Y l q R s F / C q D T k g C F U 5 j / Z Q Y l h i u B W G b X y K S D r o 8 p J 2 k p K 2 S a N p k q a i q s n M Q J b I M L s 9 O B 9 0 + k W n 9 N 9 3 9 g x y q + R 4 n e M c v n E k o M P Y n x U d o M 3 Z l x N c E S e 4 t D h 7 3 E V L v I q A 1 + a j H 6 L 1 B u d J G e E 6 r 2 a Y / U e / I G c c U h / G X s T + c C y 1 n l s 5 l + 3 h X P a 3 R c Y l g S W B b 0 k g 8 4 I J / 1 0 t 5 C d w L b e y m x a 5 m 4 6 S k 4 9 5 u f L 7 t 8 y L p f X k S p g K P P n n 0 Q f L s f 8 / Y u s n U E s D B B Q A A A g I A C O m W l Q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I 6 Z a V G 6 i 2 R e n A A A A 9 w A A A B I A A A A A A A A A A A A A A A A A A A A A A E N v b m Z p Z y 9 Q Y W N r Y W d l L n h t b F B L A Q I U A x Q A A A g I A C O m W l R p u O N s h g I A A K A i A A A T A A A A A A A A A A A A A A A A A N c A A A B G b 3 J t d W x h c y 9 T Z W N 0 a W 9 u M S 5 t U E s B A h Q D F A A A C A g A I 6 Z a V A / K 6 a u k A A A A 6 Q A A A B M A A A A A A A A A A A A A A A A A j g M A A F t D b 2 5 0 Z W 5 0 X 1 R 5 c G V z X S 5 4 b W x Q S w U G A A A A A A M A A w D C A A A A Y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d M A A A A A A A D 3 0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h t V y U y M D k w U 1 g 1 J T I w J T I 4 Q 1 J S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F Q w N T o 1 N j o 0 M i 4 z M z Q 0 M z A w W i I g L z 4 8 R W 5 0 c n k g V H l w Z T 0 i R m l s b E N v b H V t b l R 5 c G V z I i B W Y W x 1 Z T 0 i c 0 J n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V 8 0 I D I 0 M D B H I D h t V y A 5 M F N Y N S A o Q 1 J S K S 9 B d X R v U m V t b 3 Z l Z E N v b H V t b n M x L n t D b 2 x 1 b W 4 x L D B 9 J n F 1 b 3 Q 7 L C Z x d W 9 0 O 1 N l Y 3 R p b 2 4 x L z A w N F 8 x X z Q g M j Q w M E c g O G 1 X I D k w U 1 g 1 I C h D U l I p L 0 F 1 d G 9 S Z W 1 v d m V k Q 2 9 s d W 1 u c z E u e 0 N v b H V t b j I s M X 0 m c X V v d D s s J n F 1 b 3 Q 7 U 2 V j d G l v b j E v M D A 0 X z F f N C A y N D A w R y A 4 b V c g O T B T W D U g K E N S U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w M D R f M V 8 0 I D I 0 M D B H I D h t V y A 5 M F N Y N S A o Q 1 J S K S 9 B d X R v U m V t b 3 Z l Z E N v b H V t b n M x L n t D b 2 x 1 b W 4 x L D B 9 J n F 1 b 3 Q 7 L C Z x d W 9 0 O 1 N l Y 3 R p b 2 4 x L z A w N F 8 x X z Q g M j Q w M E c g O G 1 X I D k w U 1 g 1 I C h D U l I p L 0 F 1 d G 9 S Z W 1 v d m V k Q 2 9 s d W 1 u c z E u e 0 N v b H V t b j I s M X 0 m c X V v d D s s J n F 1 b 3 Q 7 U 2 V j d G l v b j E v M D A 0 X z F f N C A y N D A w R y A 4 b V c g O T B T W D U g K E N S U i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A 0 X z F f N C U y M D I 0 M D B H J T I w O G 1 X J T I w O T B T W D U l M j A l M j h D U l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F f N C U y M D I 0 M D B H J T I w O G 1 X J T I w O T B T W D U l M j A l M j h D U l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D R f M V 8 0 J T I w M j Q w M E c l M j A 4 b V c l M j A 5 M F N Y N S U y M F R S W S U y M D I l M j A l M j h D U l I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0 V D A 1 O j U 3 O j A z L j c 3 N j A z N z B a I i A v P j x F b n R y e S B U e X B l P S J G a W x s Q 2 9 s d W 1 u V H l w Z X M i I F Z h b H V l P S J z Q m d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A w N F 8 x X z Q g M j Q w M E c g O G 1 X I D k w U 1 g 1 I F R S W S A y I C h D U l I p L 0 F 1 d G 9 S Z W 1 v d m V k Q 2 9 s d W 1 u c z E u e 0 N v b H V t b j E s M H 0 m c X V v d D s s J n F 1 b 3 Q 7 U 2 V j d G l v b j E v M D A 0 X z F f N C A y N D A w R y A 4 b V c g O T B T W D U g V F J Z I D I g K E N S U i k v Q X V 0 b 1 J l b W 9 2 Z W R D b 2 x 1 b W 5 z M S 5 7 Q 2 9 s d W 1 u M i w x f S Z x d W 9 0 O y w m c X V v d D t T Z W N 0 a W 9 u M S 8 w M D R f M V 8 0 I D I 0 M D B H I D h t V y A 5 M F N Y N S B U U l k g M i A o Q 1 J S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z A w N F 8 x X z Q g M j Q w M E c g O G 1 X I D k w U 1 g 1 I F R S W S A y I C h D U l I p L 0 F 1 d G 9 S Z W 1 v d m V k Q 2 9 s d W 1 u c z E u e 0 N v b H V t b j E s M H 0 m c X V v d D s s J n F 1 b 3 Q 7 U 2 V j d G l v b j E v M D A 0 X z F f N C A y N D A w R y A 4 b V c g O T B T W D U g V F J Z I D I g K E N S U i k v Q X V 0 b 1 J l b W 9 2 Z W R D b 2 x 1 b W 5 z M S 5 7 Q 2 9 s d W 1 u M i w x f S Z x d W 9 0 O y w m c X V v d D t T Z W N 0 a W 9 u M S 8 w M D R f M V 8 0 I D I 0 M D B H I D h t V y A 5 M F N Y N S B U U l k g M i A o Q 1 J S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D R f M V 8 0 J T I w M j Q w M E c l M j A 4 b V c l M j A 5 M F N Y N S U y M F R S W S U y M D I l M j A l M j h D U l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F f N C U y M D I 0 M D B H J T I w O G 1 X J T I w O T B T W D U l M j B U U l k l M j A y J T I w J T I 4 Q 1 J S J T I 5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F f N C U y M D I 0 M D B H J T I w M T B t V y U y M D k w U 1 g 1 J T I w J T I 4 Q 1 J S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F Q w N T o 1 N z o y N S 4 1 N j I 4 M j I w W i I g L z 4 8 R W 5 0 c n k g V H l w Z T 0 i R m l s b E N v b H V t b l R 5 c G V z I i B W Y W x 1 Z T 0 i c 0 J n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V 8 0 I D I 0 M D B H I D E w b V c g O T B T W D U g K E N S U i k v Q X V 0 b 1 J l b W 9 2 Z W R D b 2 x 1 b W 5 z M S 5 7 Q 2 9 s d W 1 u M S w w f S Z x d W 9 0 O y w m c X V v d D t T Z W N 0 a W 9 u M S 8 w M D R f M V 8 0 I D I 0 M D B H I D E w b V c g O T B T W D U g K E N S U i k v Q X V 0 b 1 J l b W 9 2 Z W R D b 2 x 1 b W 5 z M S 5 7 Q 2 9 s d W 1 u M i w x f S Z x d W 9 0 O y w m c X V v d D t T Z W N 0 a W 9 u M S 8 w M D R f M V 8 0 I D I 0 M D B H I D E w b V c g O T B T W D U g K E N S U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w M D R f M V 8 0 I D I 0 M D B H I D E w b V c g O T B T W D U g K E N S U i k v Q X V 0 b 1 J l b W 9 2 Z W R D b 2 x 1 b W 5 z M S 5 7 Q 2 9 s d W 1 u M S w w f S Z x d W 9 0 O y w m c X V v d D t T Z W N 0 a W 9 u M S 8 w M D R f M V 8 0 I D I 0 M D B H I D E w b V c g O T B T W D U g K E N S U i k v Q X V 0 b 1 J l b W 9 2 Z W R D b 2 x 1 b W 5 z M S 5 7 Q 2 9 s d W 1 u M i w x f S Z x d W 9 0 O y w m c X V v d D t T Z W N 0 a W 9 u M S 8 w M D R f M V 8 0 I D I 0 M D B H I D E w b V c g O T B T W D U g K E N S U i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A 0 X z F f N C U y M D I 0 M D B H J T I w M T B t V y U y M D k w U 1 g 1 J T I w J T I 4 Q 1 J S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w b V c l M j A 5 M F N Y N S U y M C U y O E N S U i U y O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R U M D Y 6 M D A 6 M D E u M j Y 4 O D I 4 M F o i I C 8 + P E V u d H J 5 I F R 5 c G U 9 I k Z p b G x D b 2 x 1 b W 5 U e X B l c y I g V m F s d W U 9 I n N C Z 1 V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A 0 X z F f N C A y N D A w R y A x M m 1 X I D k w U 1 g 1 I C h D U l I p L 0 F 1 d G 9 S Z W 1 v d m V k Q 2 9 s d W 1 u c z E u e 0 N v b H V t b j E s M H 0 m c X V v d D s s J n F 1 b 3 Q 7 U 2 V j d G l v b j E v M D A 0 X z F f N C A y N D A w R y A x M m 1 X I D k w U 1 g 1 I C h D U l I p L 0 F 1 d G 9 S Z W 1 v d m V k Q 2 9 s d W 1 u c z E u e 0 N v b H V t b j I s M X 0 m c X V v d D s s J n F 1 b 3 Q 7 U 2 V j d G l v b j E v M D A 0 X z F f N C A y N D A w R y A x M m 1 X I D k w U 1 g 1 I C h D U l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M D A 0 X z F f N C A y N D A w R y A x M m 1 X I D k w U 1 g 1 I C h D U l I p L 0 F 1 d G 9 S Z W 1 v d m V k Q 2 9 s d W 1 u c z E u e 0 N v b H V t b j E s M H 0 m c X V v d D s s J n F 1 b 3 Q 7 U 2 V j d G l v b j E v M D A 0 X z F f N C A y N D A w R y A x M m 1 X I D k w U 1 g 1 I C h D U l I p L 0 F 1 d G 9 S Z W 1 v d m V k Q 2 9 s d W 1 u c z E u e 0 N v b H V t b j I s M X 0 m c X V v d D s s J n F 1 b 3 Q 7 U 2 V j d G l v b j E v M D A 0 X z F f N C A y N D A w R y A x M m 1 X I D k w U 1 g 1 I C h D U l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D R f M V 8 0 J T I w M j Q w M E c l M j A x M m 1 X J T I w O T B T W D U l M j A l M j h D U l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D R f M l 8 x J T I w M j Q w M E c l M j A w J T I w N U 1 3 J T I w M j A w U 1 g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F Q w N j o x N j o y M C 4 1 N D M z O D c w W i I g L z 4 8 R W 5 0 c n k g V H l w Z T 0 i R m l s b E N v b H V t b l R 5 c G V z I i B W Y W x 1 Z T 0 i c 0 J n V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l 8 x I D I 0 M D B H I D A g N U 1 3 I D I w M F N Y N S 9 B d X R v U m V t b 3 Z l Z E N v b H V t b n M x L n t D b 2 x 1 b W 4 x L D B 9 J n F 1 b 3 Q 7 L C Z x d W 9 0 O 1 N l Y 3 R p b 2 4 x L z A w N F 8 y X z E g M j Q w M E c g M C A 1 T X c g M j A w U 1 g 1 L 0 F 1 d G 9 S Z W 1 v d m V k Q 2 9 s d W 1 u c z E u e 0 N v b H V t b j I s M X 0 m c X V v d D s s J n F 1 b 3 Q 7 U 2 V j d G l v b j E v M D A 0 X z J f M S A y N D A w R y A w I D V N d y A y M D B T W D U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8 w M D R f M l 8 x I D I 0 M D B H I D A g N U 1 3 I D I w M F N Y N S 9 B d X R v U m V t b 3 Z l Z E N v b H V t b n M x L n t D b 2 x 1 b W 4 x L D B 9 J n F 1 b 3 Q 7 L C Z x d W 9 0 O 1 N l Y 3 R p b 2 4 x L z A w N F 8 y X z E g M j Q w M E c g M C A 1 T X c g M j A w U 1 g 1 L 0 F 1 d G 9 S Z W 1 v d m V k Q 2 9 s d W 1 u c z E u e 0 N v b H V t b j I s M X 0 m c X V v d D s s J n F 1 b 3 Q 7 U 2 V j d G l v b j E v M D A 0 X z J f M S A y N D A w R y A w I D V N d y A y M D B T W D U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A 0 X z J f M S U y M D I 0 M D B H J T I w M C U y M D V N d y U y M D I w M F N Y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D R f M l 8 x J T I w M j Q w M E c l M j A w J T I w N U 1 3 J T I w M j A w U 1 g 1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J f M S U y M D I 0 M D B H J T I w M C U y M D V N d y U y M D I w M F N Y N S U y M C U y O E N S U i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R U M D Y 6 M j A 6 M j Y u O T A z O T g 4 M F o i I C 8 + P E V u d H J 5 I F R 5 c G U 9 I k Z p b G x D b 2 x 1 b W 5 U e X B l c y I g V m F s d W U 9 I n N C Z 1 V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A 0 X z J f M S A y N D A w R y A w I D V N d y A y M D B T W D U g K E N S U i k v Q X V 0 b 1 J l b W 9 2 Z W R D b 2 x 1 b W 5 z M S 5 7 Q 2 9 s d W 1 u M S w w f S Z x d W 9 0 O y w m c X V v d D t T Z W N 0 a W 9 u M S 8 w M D R f M l 8 x I D I 0 M D B H I D A g N U 1 3 I D I w M F N Y N S A o Q 1 J S K S 9 B d X R v U m V t b 3 Z l Z E N v b H V t b n M x L n t D b 2 x 1 b W 4 y L D F 9 J n F 1 b 3 Q 7 L C Z x d W 9 0 O 1 N l Y 3 R p b 2 4 x L z A w N F 8 y X z E g M j Q w M E c g M C A 1 T X c g M j A w U 1 g 1 I C h D U l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M D A 0 X z J f M S A y N D A w R y A w I D V N d y A y M D B T W D U g K E N S U i k v Q X V 0 b 1 J l b W 9 2 Z W R D b 2 x 1 b W 5 z M S 5 7 Q 2 9 s d W 1 u M S w w f S Z x d W 9 0 O y w m c X V v d D t T Z W N 0 a W 9 u M S 8 w M D R f M l 8 x I D I 0 M D B H I D A g N U 1 3 I D I w M F N Y N S A o Q 1 J S K S 9 B d X R v U m V t b 3 Z l Z E N v b H V t b n M x L n t D b 2 x 1 b W 4 y L D F 9 J n F 1 b 3 Q 7 L C Z x d W 9 0 O 1 N l Y 3 R p b 2 4 x L z A w N F 8 y X z E g M j Q w M E c g M C A 1 T X c g M j A w U 1 g 1 I C h D U l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w N F 8 y X z E l M j A y N D A w R y U y M D A l M j A 1 T X c l M j A y M D B T W D U l M j A l M j h D U l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J f M S U y M D I 0 M D B H J T I w M C U y M D V N d y U y M D I w M F N Y N S U y M C U y O E N S U i U y O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f M V 8 0 X z E y b V d f M T g w M G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2 V D I z O j Q z O j A z L j E 0 M T g 4 O T B a I i A v P j x F b n R y e S B U e X B l P S J G a W x s Q 2 9 s d W 1 u V H l w Z X M i I F Z h b H V l P S J z Q l F V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0 X z F f N F 8 x M m 1 X X z E 4 M D B n L 0 F 1 d G 9 S Z W 1 v d m V k Q 2 9 s d W 1 u c z E u e 0 N v b H V t b j E s M H 0 m c X V v d D s s J n F 1 b 3 Q 7 U 2 V j d G l v b j E v N F 8 x X z R f M T J t V 1 8 x O D A w Z y 9 B d X R v U m V t b 3 Z l Z E N v b H V t b n M x L n t D b 2 x 1 b W 4 y L D F 9 J n F 1 b 3 Q 7 L C Z x d W 9 0 O 1 N l Y 3 R p b 2 4 x L z R f M V 8 0 X z E y b V d f M T g w M G c v Q X V 0 b 1 J l b W 9 2 Z W R D b 2 x 1 b W 5 z M S 5 7 Q 2 9 s d W 1 u M y w y f S Z x d W 9 0 O y w m c X V v d D t T Z W N 0 a W 9 u M S 8 0 X z F f N F 8 x M m 1 X X z E 4 M D B n L 0 F 1 d G 9 S Z W 1 v d m V k Q 2 9 s d W 1 u c z E u e 0 N v b H V t b j Q s M 3 0 m c X V v d D s s J n F 1 b 3 Q 7 U 2 V j d G l v b j E v N F 8 x X z R f M T J t V 1 8 x O D A w Z y 9 B d X R v U m V t b 3 Z l Z E N v b H V t b n M x L n t D b 2 x 1 b W 4 1 L D R 9 J n F 1 b 3 Q 7 L C Z x d W 9 0 O 1 N l Y 3 R p b 2 4 x L z R f M V 8 0 X z E y b V d f M T g w M G c v Q X V 0 b 1 J l b W 9 2 Z W R D b 2 x 1 b W 5 z M S 5 7 Q 2 9 s d W 1 u N i w 1 f S Z x d W 9 0 O y w m c X V v d D t T Z W N 0 a W 9 u M S 8 0 X z F f N F 8 x M m 1 X X z E 4 M D B n L 0 F 1 d G 9 S Z W 1 v d m V k Q 2 9 s d W 1 u c z E u e 0 N v b H V t b j c s N n 0 m c X V v d D s s J n F 1 b 3 Q 7 U 2 V j d G l v b j E v N F 8 x X z R f M T J t V 1 8 x O D A w Z y 9 B d X R v U m V t b 3 Z l Z E N v b H V t b n M x L n t D b 2 x 1 b W 4 4 L D d 9 J n F 1 b 3 Q 7 L C Z x d W 9 0 O 1 N l Y 3 R p b 2 4 x L z R f M V 8 0 X z E y b V d f M T g w M G c v Q X V 0 b 1 J l b W 9 2 Z W R D b 2 x 1 b W 5 z M S 5 7 Q 2 9 s d W 1 u O S w 4 f S Z x d W 9 0 O y w m c X V v d D t T Z W N 0 a W 9 u M S 8 0 X z F f N F 8 x M m 1 X X z E 4 M D B n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8 0 X z F f N F 8 x M m 1 X X z E 4 M D B n L 0 F 1 d G 9 S Z W 1 v d m V k Q 2 9 s d W 1 u c z E u e 0 N v b H V t b j E s M H 0 m c X V v d D s s J n F 1 b 3 Q 7 U 2 V j d G l v b j E v N F 8 x X z R f M T J t V 1 8 x O D A w Z y 9 B d X R v U m V t b 3 Z l Z E N v b H V t b n M x L n t D b 2 x 1 b W 4 y L D F 9 J n F 1 b 3 Q 7 L C Z x d W 9 0 O 1 N l Y 3 R p b 2 4 x L z R f M V 8 0 X z E y b V d f M T g w M G c v Q X V 0 b 1 J l b W 9 2 Z W R D b 2 x 1 b W 5 z M S 5 7 Q 2 9 s d W 1 u M y w y f S Z x d W 9 0 O y w m c X V v d D t T Z W N 0 a W 9 u M S 8 0 X z F f N F 8 x M m 1 X X z E 4 M D B n L 0 F 1 d G 9 S Z W 1 v d m V k Q 2 9 s d W 1 u c z E u e 0 N v b H V t b j Q s M 3 0 m c X V v d D s s J n F 1 b 3 Q 7 U 2 V j d G l v b j E v N F 8 x X z R f M T J t V 1 8 x O D A w Z y 9 B d X R v U m V t b 3 Z l Z E N v b H V t b n M x L n t D b 2 x 1 b W 4 1 L D R 9 J n F 1 b 3 Q 7 L C Z x d W 9 0 O 1 N l Y 3 R p b 2 4 x L z R f M V 8 0 X z E y b V d f M T g w M G c v Q X V 0 b 1 J l b W 9 2 Z W R D b 2 x 1 b W 5 z M S 5 7 Q 2 9 s d W 1 u N i w 1 f S Z x d W 9 0 O y w m c X V v d D t T Z W N 0 a W 9 u M S 8 0 X z F f N F 8 x M m 1 X X z E 4 M D B n L 0 F 1 d G 9 S Z W 1 v d m V k Q 2 9 s d W 1 u c z E u e 0 N v b H V t b j c s N n 0 m c X V v d D s s J n F 1 b 3 Q 7 U 2 V j d G l v b j E v N F 8 x X z R f M T J t V 1 8 x O D A w Z y 9 B d X R v U m V t b 3 Z l Z E N v b H V t b n M x L n t D b 2 x 1 b W 4 4 L D d 9 J n F 1 b 3 Q 7 L C Z x d W 9 0 O 1 N l Y 3 R p b 2 4 x L z R f M V 8 0 X z E y b V d f M T g w M G c v Q X V 0 b 1 J l b W 9 2 Z W R D b 2 x 1 b W 5 z M S 5 7 Q 2 9 s d W 1 u O S w 4 f S Z x d W 9 0 O y w m c X V v d D t T Z W N 0 a W 9 u M S 8 0 X z F f N F 8 x M m 1 X X z E 4 M D B n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0 X z F f N F 8 x M m 1 X X z E 4 M D B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f M V 8 0 X z E y b V d f M T g w M G c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X z F f N F 8 x M m 1 X X z E 4 M D B n X 0 R v d W J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Z U M j M 6 N D M 6 M j g u N j E 0 N D Y y M F o i I C 8 + P E V u d H J 5 I F R 5 c G U 9 I k Z p b G x D b 2 x 1 b W 5 U e X B l c y I g V m F s d W U 9 I n N C U V V G Q l F V R k J R V U Z C U V V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R f M V 8 0 X z E y b V d f M T g w M G d f R G 9 1 Y m x l L 0 F 1 d G 9 S Z W 1 v d m V k Q 2 9 s d W 1 u c z E u e 0 N v b H V t b j E s M H 0 m c X V v d D s s J n F 1 b 3 Q 7 U 2 V j d G l v b j E v N F 8 x X z R f M T J t V 1 8 x O D A w Z 1 9 E b 3 V i b G U v Q X V 0 b 1 J l b W 9 2 Z W R D b 2 x 1 b W 5 z M S 5 7 Q 2 9 s d W 1 u M i w x f S Z x d W 9 0 O y w m c X V v d D t T Z W N 0 a W 9 u M S 8 0 X z F f N F 8 x M m 1 X X z E 4 M D B n X 0 R v d W J s Z S 9 B d X R v U m V t b 3 Z l Z E N v b H V t b n M x L n t D b 2 x 1 b W 4 z L D J 9 J n F 1 b 3 Q 7 L C Z x d W 9 0 O 1 N l Y 3 R p b 2 4 x L z R f M V 8 0 X z E y b V d f M T g w M G d f R G 9 1 Y m x l L 0 F 1 d G 9 S Z W 1 v d m V k Q 2 9 s d W 1 u c z E u e 0 N v b H V t b j Q s M 3 0 m c X V v d D s s J n F 1 b 3 Q 7 U 2 V j d G l v b j E v N F 8 x X z R f M T J t V 1 8 x O D A w Z 1 9 E b 3 V i b G U v Q X V 0 b 1 J l b W 9 2 Z W R D b 2 x 1 b W 5 z M S 5 7 Q 2 9 s d W 1 u N S w 0 f S Z x d W 9 0 O y w m c X V v d D t T Z W N 0 a W 9 u M S 8 0 X z F f N F 8 x M m 1 X X z E 4 M D B n X 0 R v d W J s Z S 9 B d X R v U m V t b 3 Z l Z E N v b H V t b n M x L n t D b 2 x 1 b W 4 2 L D V 9 J n F 1 b 3 Q 7 L C Z x d W 9 0 O 1 N l Y 3 R p b 2 4 x L z R f M V 8 0 X z E y b V d f M T g w M G d f R G 9 1 Y m x l L 0 F 1 d G 9 S Z W 1 v d m V k Q 2 9 s d W 1 u c z E u e 0 N v b H V t b j c s N n 0 m c X V v d D s s J n F 1 b 3 Q 7 U 2 V j d G l v b j E v N F 8 x X z R f M T J t V 1 8 x O D A w Z 1 9 E b 3 V i b G U v Q X V 0 b 1 J l b W 9 2 Z W R D b 2 x 1 b W 5 z M S 5 7 Q 2 9 s d W 1 u O C w 3 f S Z x d W 9 0 O y w m c X V v d D t T Z W N 0 a W 9 u M S 8 0 X z F f N F 8 x M m 1 X X z E 4 M D B n X 0 R v d W J s Z S 9 B d X R v U m V t b 3 Z l Z E N v b H V t b n M x L n t D b 2 x 1 b W 4 5 L D h 9 J n F 1 b 3 Q 7 L C Z x d W 9 0 O 1 N l Y 3 R p b 2 4 x L z R f M V 8 0 X z E y b V d f M T g w M G d f R G 9 1 Y m x l L 0 F 1 d G 9 S Z W 1 v d m V k Q 2 9 s d W 1 u c z E u e 0 N v b H V t b j E w L D l 9 J n F 1 b 3 Q 7 L C Z x d W 9 0 O 1 N l Y 3 R p b 2 4 x L z R f M V 8 0 X z E y b V d f M T g w M G d f R G 9 1 Y m x l L 0 F 1 d G 9 S Z W 1 v d m V k Q 2 9 s d W 1 u c z E u e 0 N v b H V t b j E x L D E w f S Z x d W 9 0 O y w m c X V v d D t T Z W N 0 a W 9 u M S 8 0 X z F f N F 8 x M m 1 X X z E 4 M D B n X 0 R v d W J s Z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z R f M V 8 0 X z E y b V d f M T g w M G d f R G 9 1 Y m x l L 0 F 1 d G 9 S Z W 1 v d m V k Q 2 9 s d W 1 u c z E u e 0 N v b H V t b j E s M H 0 m c X V v d D s s J n F 1 b 3 Q 7 U 2 V j d G l v b j E v N F 8 x X z R f M T J t V 1 8 x O D A w Z 1 9 E b 3 V i b G U v Q X V 0 b 1 J l b W 9 2 Z W R D b 2 x 1 b W 5 z M S 5 7 Q 2 9 s d W 1 u M i w x f S Z x d W 9 0 O y w m c X V v d D t T Z W N 0 a W 9 u M S 8 0 X z F f N F 8 x M m 1 X X z E 4 M D B n X 0 R v d W J s Z S 9 B d X R v U m V t b 3 Z l Z E N v b H V t b n M x L n t D b 2 x 1 b W 4 z L D J 9 J n F 1 b 3 Q 7 L C Z x d W 9 0 O 1 N l Y 3 R p b 2 4 x L z R f M V 8 0 X z E y b V d f M T g w M G d f R G 9 1 Y m x l L 0 F 1 d G 9 S Z W 1 v d m V k Q 2 9 s d W 1 u c z E u e 0 N v b H V t b j Q s M 3 0 m c X V v d D s s J n F 1 b 3 Q 7 U 2 V j d G l v b j E v N F 8 x X z R f M T J t V 1 8 x O D A w Z 1 9 E b 3 V i b G U v Q X V 0 b 1 J l b W 9 2 Z W R D b 2 x 1 b W 5 z M S 5 7 Q 2 9 s d W 1 u N S w 0 f S Z x d W 9 0 O y w m c X V v d D t T Z W N 0 a W 9 u M S 8 0 X z F f N F 8 x M m 1 X X z E 4 M D B n X 0 R v d W J s Z S 9 B d X R v U m V t b 3 Z l Z E N v b H V t b n M x L n t D b 2 x 1 b W 4 2 L D V 9 J n F 1 b 3 Q 7 L C Z x d W 9 0 O 1 N l Y 3 R p b 2 4 x L z R f M V 8 0 X z E y b V d f M T g w M G d f R G 9 1 Y m x l L 0 F 1 d G 9 S Z W 1 v d m V k Q 2 9 s d W 1 u c z E u e 0 N v b H V t b j c s N n 0 m c X V v d D s s J n F 1 b 3 Q 7 U 2 V j d G l v b j E v N F 8 x X z R f M T J t V 1 8 x O D A w Z 1 9 E b 3 V i b G U v Q X V 0 b 1 J l b W 9 2 Z W R D b 2 x 1 b W 5 z M S 5 7 Q 2 9 s d W 1 u O C w 3 f S Z x d W 9 0 O y w m c X V v d D t T Z W N 0 a W 9 u M S 8 0 X z F f N F 8 x M m 1 X X z E 4 M D B n X 0 R v d W J s Z S 9 B d X R v U m V t b 3 Z l Z E N v b H V t b n M x L n t D b 2 x 1 b W 4 5 L D h 9 J n F 1 b 3 Q 7 L C Z x d W 9 0 O 1 N l Y 3 R p b 2 4 x L z R f M V 8 0 X z E y b V d f M T g w M G d f R G 9 1 Y m x l L 0 F 1 d G 9 S Z W 1 v d m V k Q 2 9 s d W 1 u c z E u e 0 N v b H V t b j E w L D l 9 J n F 1 b 3 Q 7 L C Z x d W 9 0 O 1 N l Y 3 R p b 2 4 x L z R f M V 8 0 X z E y b V d f M T g w M G d f R G 9 1 Y m x l L 0 F 1 d G 9 S Z W 1 v d m V k Q 2 9 s d W 1 u c z E u e 0 N v b H V t b j E x L D E w f S Z x d W 9 0 O y w m c X V v d D t T Z W N 0 a W 9 u M S 8 0 X z F f N F 8 x M m 1 X X z E 4 M D B n X 0 R v d W J s Z S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R f M V 8 0 X z E y b V d f M T g w M G d f R G 9 1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f M V 8 0 X z E y b V d f M T g w M G d f R G 9 1 Y m x l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F 8 x X z R f M T J t V 1 8 x O D A w Z 1 9 E b 3 V i b G U l M j A l M j g y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2 V D I z O j Q z O j I 4 L j Y x N D Q 2 M j B a I i A v P j x F b n R y e S B U e X B l P S J G a W x s Q 2 9 s d W 1 u V H l w Z X M i I F Z h b H V l P S J z Q l F V R k J R V U Z C U V V G Q l F V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k Z p b G x D b 3 V u d C I g V m F s d W U 9 I m w x M D I 0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F 8 x X z R f M T J t V 1 8 x O D A w Z 1 9 E b 3 V i b G U v Q X V 0 b 1 J l b W 9 2 Z W R D b 2 x 1 b W 5 z M S 5 7 Q 2 9 s d W 1 u M S w w f S Z x d W 9 0 O y w m c X V v d D t T Z W N 0 a W 9 u M S 8 0 X z F f N F 8 x M m 1 X X z E 4 M D B n X 0 R v d W J s Z S 9 B d X R v U m V t b 3 Z l Z E N v b H V t b n M x L n t D b 2 x 1 b W 4 y L D F 9 J n F 1 b 3 Q 7 L C Z x d W 9 0 O 1 N l Y 3 R p b 2 4 x L z R f M V 8 0 X z E y b V d f M T g w M G d f R G 9 1 Y m x l L 0 F 1 d G 9 S Z W 1 v d m V k Q 2 9 s d W 1 u c z E u e 0 N v b H V t b j M s M n 0 m c X V v d D s s J n F 1 b 3 Q 7 U 2 V j d G l v b j E v N F 8 x X z R f M T J t V 1 8 x O D A w Z 1 9 E b 3 V i b G U v Q X V 0 b 1 J l b W 9 2 Z W R D b 2 x 1 b W 5 z M S 5 7 Q 2 9 s d W 1 u N C w z f S Z x d W 9 0 O y w m c X V v d D t T Z W N 0 a W 9 u M S 8 0 X z F f N F 8 x M m 1 X X z E 4 M D B n X 0 R v d W J s Z S 9 B d X R v U m V t b 3 Z l Z E N v b H V t b n M x L n t D b 2 x 1 b W 4 1 L D R 9 J n F 1 b 3 Q 7 L C Z x d W 9 0 O 1 N l Y 3 R p b 2 4 x L z R f M V 8 0 X z E y b V d f M T g w M G d f R G 9 1 Y m x l L 0 F 1 d G 9 S Z W 1 v d m V k Q 2 9 s d W 1 u c z E u e 0 N v b H V t b j Y s N X 0 m c X V v d D s s J n F 1 b 3 Q 7 U 2 V j d G l v b j E v N F 8 x X z R f M T J t V 1 8 x O D A w Z 1 9 E b 3 V i b G U v Q X V 0 b 1 J l b W 9 2 Z W R D b 2 x 1 b W 5 z M S 5 7 Q 2 9 s d W 1 u N y w 2 f S Z x d W 9 0 O y w m c X V v d D t T Z W N 0 a W 9 u M S 8 0 X z F f N F 8 x M m 1 X X z E 4 M D B n X 0 R v d W J s Z S 9 B d X R v U m V t b 3 Z l Z E N v b H V t b n M x L n t D b 2 x 1 b W 4 4 L D d 9 J n F 1 b 3 Q 7 L C Z x d W 9 0 O 1 N l Y 3 R p b 2 4 x L z R f M V 8 0 X z E y b V d f M T g w M G d f R G 9 1 Y m x l L 0 F 1 d G 9 S Z W 1 v d m V k Q 2 9 s d W 1 u c z E u e 0 N v b H V t b j k s O H 0 m c X V v d D s s J n F 1 b 3 Q 7 U 2 V j d G l v b j E v N F 8 x X z R f M T J t V 1 8 x O D A w Z 1 9 E b 3 V i b G U v Q X V 0 b 1 J l b W 9 2 Z W R D b 2 x 1 b W 5 z M S 5 7 Q 2 9 s d W 1 u M T A s O X 0 m c X V v d D s s J n F 1 b 3 Q 7 U 2 V j d G l v b j E v N F 8 x X z R f M T J t V 1 8 x O D A w Z 1 9 E b 3 V i b G U v Q X V 0 b 1 J l b W 9 2 Z W R D b 2 x 1 b W 5 z M S 5 7 Q 2 9 s d W 1 u M T E s M T B 9 J n F 1 b 3 Q 7 L C Z x d W 9 0 O 1 N l Y 3 R p b 2 4 x L z R f M V 8 0 X z E y b V d f M T g w M G d f R G 9 1 Y m x l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N F 8 x X z R f M T J t V 1 8 x O D A w Z 1 9 E b 3 V i b G U v Q X V 0 b 1 J l b W 9 2 Z W R D b 2 x 1 b W 5 z M S 5 7 Q 2 9 s d W 1 u M S w w f S Z x d W 9 0 O y w m c X V v d D t T Z W N 0 a W 9 u M S 8 0 X z F f N F 8 x M m 1 X X z E 4 M D B n X 0 R v d W J s Z S 9 B d X R v U m V t b 3 Z l Z E N v b H V t b n M x L n t D b 2 x 1 b W 4 y L D F 9 J n F 1 b 3 Q 7 L C Z x d W 9 0 O 1 N l Y 3 R p b 2 4 x L z R f M V 8 0 X z E y b V d f M T g w M G d f R G 9 1 Y m x l L 0 F 1 d G 9 S Z W 1 v d m V k Q 2 9 s d W 1 u c z E u e 0 N v b H V t b j M s M n 0 m c X V v d D s s J n F 1 b 3 Q 7 U 2 V j d G l v b j E v N F 8 x X z R f M T J t V 1 8 x O D A w Z 1 9 E b 3 V i b G U v Q X V 0 b 1 J l b W 9 2 Z W R D b 2 x 1 b W 5 z M S 5 7 Q 2 9 s d W 1 u N C w z f S Z x d W 9 0 O y w m c X V v d D t T Z W N 0 a W 9 u M S 8 0 X z F f N F 8 x M m 1 X X z E 4 M D B n X 0 R v d W J s Z S 9 B d X R v U m V t b 3 Z l Z E N v b H V t b n M x L n t D b 2 x 1 b W 4 1 L D R 9 J n F 1 b 3 Q 7 L C Z x d W 9 0 O 1 N l Y 3 R p b 2 4 x L z R f M V 8 0 X z E y b V d f M T g w M G d f R G 9 1 Y m x l L 0 F 1 d G 9 S Z W 1 v d m V k Q 2 9 s d W 1 u c z E u e 0 N v b H V t b j Y s N X 0 m c X V v d D s s J n F 1 b 3 Q 7 U 2 V j d G l v b j E v N F 8 x X z R f M T J t V 1 8 x O D A w Z 1 9 E b 3 V i b G U v Q X V 0 b 1 J l b W 9 2 Z W R D b 2 x 1 b W 5 z M S 5 7 Q 2 9 s d W 1 u N y w 2 f S Z x d W 9 0 O y w m c X V v d D t T Z W N 0 a W 9 u M S 8 0 X z F f N F 8 x M m 1 X X z E 4 M D B n X 0 R v d W J s Z S 9 B d X R v U m V t b 3 Z l Z E N v b H V t b n M x L n t D b 2 x 1 b W 4 4 L D d 9 J n F 1 b 3 Q 7 L C Z x d W 9 0 O 1 N l Y 3 R p b 2 4 x L z R f M V 8 0 X z E y b V d f M T g w M G d f R G 9 1 Y m x l L 0 F 1 d G 9 S Z W 1 v d m V k Q 2 9 s d W 1 u c z E u e 0 N v b H V t b j k s O H 0 m c X V v d D s s J n F 1 b 3 Q 7 U 2 V j d G l v b j E v N F 8 x X z R f M T J t V 1 8 x O D A w Z 1 9 E b 3 V i b G U v Q X V 0 b 1 J l b W 9 2 Z W R D b 2 x 1 b W 5 z M S 5 7 Q 2 9 s d W 1 u M T A s O X 0 m c X V v d D s s J n F 1 b 3 Q 7 U 2 V j d G l v b j E v N F 8 x X z R f M T J t V 1 8 x O D A w Z 1 9 E b 3 V i b G U v Q X V 0 b 1 J l b W 9 2 Z W R D b 2 x 1 b W 5 z M S 5 7 Q 2 9 s d W 1 u M T E s M T B 9 J n F 1 b 3 Q 7 L C Z x d W 9 0 O 1 N l Y 3 R p b 2 4 x L z R f M V 8 0 X z E y b V d f M T g w M G d f R G 9 1 Y m x l L 0 F 1 d G 9 S Z W 1 v d m V k Q 2 9 s d W 1 u c z E u e 0 N v b H V t b j E y L D E x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R f M V 8 0 X z E y b V d f M T g w M G d f R G 9 1 Y m x l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X z F f N F 8 x M m 1 X X z E 4 M D B n X 0 R v d W J s Z S U y M C U y O D I l M j k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T c w X z A w N F 8 x X z R f M T J N V 1 8 x O D A w R 1 8 0 N V N f N U F D Q y U y M C U y O E N S U i U y O V 9 T S U 5 H T E U l M j B Q R U F L U 0 5 P J T I w Q l V N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d U M D A 6 N T E 6 M D k u N z Y 0 N z M y M F o i I C 8 + P E V u d H J 5 I F R 5 c G U 9 I k Z p b G x D b 2 x 1 b W 5 U e X B l c y I g V m F s d W U 9 I n N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E 3 M F 8 w M D R f M V 8 0 X z E y T V d f M T g w M E d f N D V T X z V B Q 0 M g K E N S U i l f U 0 l O R 0 x F I F B F Q U t T T k 8 g Q l V N U C 9 B d X R v U m V t b 3 Z l Z E N v b H V t b n M x L n t D b 2 x 1 b W 4 x L D B 9 J n F 1 b 3 Q 7 L C Z x d W 9 0 O 1 N l Y 3 R p b 2 4 x L 0 c x N z B f M D A 0 X z F f N F 8 x M k 1 X X z E 4 M D B H X z Q 1 U 1 8 1 Q U N D I C h D U l I p X 1 N J T k d M R S B Q R U F L U 0 5 P I E J V T V A v Q X V 0 b 1 J l b W 9 2 Z W R D b 2 x 1 b W 5 z M S 5 7 Q 2 9 s d W 1 u M i w x f S Z x d W 9 0 O y w m c X V v d D t T Z W N 0 a W 9 u M S 9 H M T c w X z A w N F 8 x X z R f M T J N V 1 8 x O D A w R 1 8 0 N V N f N U F D Q y A o Q 1 J S K V 9 T S U 5 H T E U g U E V B S 1 N O T y B C V U 1 Q L 0 F 1 d G 9 S Z W 1 v d m V k Q 2 9 s d W 1 u c z E u e 0 N v b H V t b j M s M n 0 m c X V v d D s s J n F 1 b 3 Q 7 U 2 V j d G l v b j E v R z E 3 M F 8 w M D R f M V 8 0 X z E y T V d f M T g w M E d f N D V T X z V B Q 0 M g K E N S U i l f U 0 l O R 0 x F I F B F Q U t T T k 8 g Q l V N U C 9 B d X R v U m V t b 3 Z l Z E N v b H V t b n M x L n t D b 2 x 1 b W 4 0 L D N 9 J n F 1 b 3 Q 7 L C Z x d W 9 0 O 1 N l Y 3 R p b 2 4 x L 0 c x N z B f M D A 0 X z F f N F 8 x M k 1 X X z E 4 M D B H X z Q 1 U 1 8 1 Q U N D I C h D U l I p X 1 N J T k d M R S B Q R U F L U 0 5 P I E J V T V A v Q X V 0 b 1 J l b W 9 2 Z W R D b 2 x 1 b W 5 z M S 5 7 Q 2 9 s d W 1 u N S w 0 f S Z x d W 9 0 O y w m c X V v d D t T Z W N 0 a W 9 u M S 9 H M T c w X z A w N F 8 x X z R f M T J N V 1 8 x O D A w R 1 8 0 N V N f N U F D Q y A o Q 1 J S K V 9 T S U 5 H T E U g U E V B S 1 N O T y B C V U 1 Q L 0 F 1 d G 9 S Z W 1 v d m V k Q 2 9 s d W 1 u c z E u e 0 N v b H V t b j Y s N X 0 m c X V v d D s s J n F 1 b 3 Q 7 U 2 V j d G l v b j E v R z E 3 M F 8 w M D R f M V 8 0 X z E y T V d f M T g w M E d f N D V T X z V B Q 0 M g K E N S U i l f U 0 l O R 0 x F I F B F Q U t T T k 8 g Q l V N U C 9 B d X R v U m V t b 3 Z l Z E N v b H V t b n M x L n t D b 2 x 1 b W 4 3 L D Z 9 J n F 1 b 3 Q 7 L C Z x d W 9 0 O 1 N l Y 3 R p b 2 4 x L 0 c x N z B f M D A 0 X z F f N F 8 x M k 1 X X z E 4 M D B H X z Q 1 U 1 8 1 Q U N D I C h D U l I p X 1 N J T k d M R S B Q R U F L U 0 5 P I E J V T V A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H M T c w X z A w N F 8 x X z R f M T J N V 1 8 x O D A w R 1 8 0 N V N f N U F D Q y A o Q 1 J S K V 9 T S U 5 H T E U g U E V B S 1 N O T y B C V U 1 Q L 0 F 1 d G 9 S Z W 1 v d m V k Q 2 9 s d W 1 u c z E u e 0 N v b H V t b j E s M H 0 m c X V v d D s s J n F 1 b 3 Q 7 U 2 V j d G l v b j E v R z E 3 M F 8 w M D R f M V 8 0 X z E y T V d f M T g w M E d f N D V T X z V B Q 0 M g K E N S U i l f U 0 l O R 0 x F I F B F Q U t T T k 8 g Q l V N U C 9 B d X R v U m V t b 3 Z l Z E N v b H V t b n M x L n t D b 2 x 1 b W 4 y L D F 9 J n F 1 b 3 Q 7 L C Z x d W 9 0 O 1 N l Y 3 R p b 2 4 x L 0 c x N z B f M D A 0 X z F f N F 8 x M k 1 X X z E 4 M D B H X z Q 1 U 1 8 1 Q U N D I C h D U l I p X 1 N J T k d M R S B Q R U F L U 0 5 P I E J V T V A v Q X V 0 b 1 J l b W 9 2 Z W R D b 2 x 1 b W 5 z M S 5 7 Q 2 9 s d W 1 u M y w y f S Z x d W 9 0 O y w m c X V v d D t T Z W N 0 a W 9 u M S 9 H M T c w X z A w N F 8 x X z R f M T J N V 1 8 x O D A w R 1 8 0 N V N f N U F D Q y A o Q 1 J S K V 9 T S U 5 H T E U g U E V B S 1 N O T y B C V U 1 Q L 0 F 1 d G 9 S Z W 1 v d m V k Q 2 9 s d W 1 u c z E u e 0 N v b H V t b j Q s M 3 0 m c X V v d D s s J n F 1 b 3 Q 7 U 2 V j d G l v b j E v R z E 3 M F 8 w M D R f M V 8 0 X z E y T V d f M T g w M E d f N D V T X z V B Q 0 M g K E N S U i l f U 0 l O R 0 x F I F B F Q U t T T k 8 g Q l V N U C 9 B d X R v U m V t b 3 Z l Z E N v b H V t b n M x L n t D b 2 x 1 b W 4 1 L D R 9 J n F 1 b 3 Q 7 L C Z x d W 9 0 O 1 N l Y 3 R p b 2 4 x L 0 c x N z B f M D A 0 X z F f N F 8 x M k 1 X X z E 4 M D B H X z Q 1 U 1 8 1 Q U N D I C h D U l I p X 1 N J T k d M R S B Q R U F L U 0 5 P I E J V T V A v Q X V 0 b 1 J l b W 9 2 Z W R D b 2 x 1 b W 5 z M S 5 7 Q 2 9 s d W 1 u N i w 1 f S Z x d W 9 0 O y w m c X V v d D t T Z W N 0 a W 9 u M S 9 H M T c w X z A w N F 8 x X z R f M T J N V 1 8 x O D A w R 1 8 0 N V N f N U F D Q y A o Q 1 J S K V 9 T S U 5 H T E U g U E V B S 1 N O T y B C V U 1 Q L 0 F 1 d G 9 S Z W 1 v d m V k Q 2 9 s d W 1 u c z E u e 0 N v b H V t b j c s N n 0 m c X V v d D s s J n F 1 b 3 Q 7 U 2 V j d G l v b j E v R z E 3 M F 8 w M D R f M V 8 0 X z E y T V d f M T g w M E d f N D V T X z V B Q 0 M g K E N S U i l f U 0 l O R 0 x F I F B F Q U t T T k 8 g Q l V N U C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M T c w X z A w N F 8 x X z R f M T J N V 1 8 x O D A w R 1 8 0 N V N f N U F D Q y U y M C U y O E N S U i U y O V 9 T S U 5 H T E U l M j B Q R U F L U 0 5 P J T I w Q l V N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T c w X z A w N F 8 x X z R f M T J N V 1 8 x O D A w R 1 8 0 N V N f N U F D Q y U y M C U y O E N S U i U y O V 9 T S U 5 H T E U l M j B Q R U F L U 0 5 P J T I w Q l V N U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f M V 8 0 X z E y b V d f M T g w M G d f R G 9 1 Y m x l X 2 5 v Y n V t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j d U M D A 6 N T E 6 M j c u M z Q 4 N j k 5 M F o i I C 8 + P E V u d H J 5 I F R 5 c G U 9 I k Z p b G x D b 2 x 1 b W 5 U e X B l c y I g V m F s d W U 9 I n N C U V V G Q l F V R k J R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R f M V 8 0 X z E y b V d f M T g w M G d f R G 9 1 Y m x l X 2 5 v Y n V t c C 9 B d X R v U m V t b 3 Z l Z E N v b H V t b n M x L n t D b 2 x 1 b W 4 x L D B 9 J n F 1 b 3 Q 7 L C Z x d W 9 0 O 1 N l Y 3 R p b 2 4 x L z R f M V 8 0 X z E y b V d f M T g w M G d f R G 9 1 Y m x l X 2 5 v Y n V t c C 9 B d X R v U m V t b 3 Z l Z E N v b H V t b n M x L n t D b 2 x 1 b W 4 y L D F 9 J n F 1 b 3 Q 7 L C Z x d W 9 0 O 1 N l Y 3 R p b 2 4 x L z R f M V 8 0 X z E y b V d f M T g w M G d f R G 9 1 Y m x l X 2 5 v Y n V t c C 9 B d X R v U m V t b 3 Z l Z E N v b H V t b n M x L n t D b 2 x 1 b W 4 z L D J 9 J n F 1 b 3 Q 7 L C Z x d W 9 0 O 1 N l Y 3 R p b 2 4 x L z R f M V 8 0 X z E y b V d f M T g w M G d f R G 9 1 Y m x l X 2 5 v Y n V t c C 9 B d X R v U m V t b 3 Z l Z E N v b H V t b n M x L n t D b 2 x 1 b W 4 0 L D N 9 J n F 1 b 3 Q 7 L C Z x d W 9 0 O 1 N l Y 3 R p b 2 4 x L z R f M V 8 0 X z E y b V d f M T g w M G d f R G 9 1 Y m x l X 2 5 v Y n V t c C 9 B d X R v U m V t b 3 Z l Z E N v b H V t b n M x L n t D b 2 x 1 b W 4 1 L D R 9 J n F 1 b 3 Q 7 L C Z x d W 9 0 O 1 N l Y 3 R p b 2 4 x L z R f M V 8 0 X z E y b V d f M T g w M G d f R G 9 1 Y m x l X 2 5 v Y n V t c C 9 B d X R v U m V t b 3 Z l Z E N v b H V t b n M x L n t D b 2 x 1 b W 4 2 L D V 9 J n F 1 b 3 Q 7 L C Z x d W 9 0 O 1 N l Y 3 R p b 2 4 x L z R f M V 8 0 X z E y b V d f M T g w M G d f R G 9 1 Y m x l X 2 5 v Y n V t c C 9 B d X R v U m V t b 3 Z l Z E N v b H V t b n M x L n t D b 2 x 1 b W 4 3 L D Z 9 J n F 1 b 3 Q 7 L C Z x d W 9 0 O 1 N l Y 3 R p b 2 4 x L z R f M V 8 0 X z E y b V d f M T g w M G d f R G 9 1 Y m x l X 2 5 v Y n V t c C 9 B d X R v U m V t b 3 Z l Z E N v b H V t b n M x L n t D b 2 x 1 b W 4 4 L D d 9 J n F 1 b 3 Q 7 L C Z x d W 9 0 O 1 N l Y 3 R p b 2 4 x L z R f M V 8 0 X z E y b V d f M T g w M G d f R G 9 1 Y m x l X 2 5 v Y n V t c C 9 B d X R v U m V t b 3 Z l Z E N v b H V t b n M x L n t D b 2 x 1 b W 4 5 L D h 9 J n F 1 b 3 Q 7 L C Z x d W 9 0 O 1 N l Y 3 R p b 2 4 x L z R f M V 8 0 X z E y b V d f M T g w M G d f R G 9 1 Y m x l X 2 5 v Y n V t c C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N F 8 x X z R f M T J t V 1 8 x O D A w Z 1 9 E b 3 V i b G V f b m 9 i d W 1 w L 0 F 1 d G 9 S Z W 1 v d m V k Q 2 9 s d W 1 u c z E u e 0 N v b H V t b j E s M H 0 m c X V v d D s s J n F 1 b 3 Q 7 U 2 V j d G l v b j E v N F 8 x X z R f M T J t V 1 8 x O D A w Z 1 9 E b 3 V i b G V f b m 9 i d W 1 w L 0 F 1 d G 9 S Z W 1 v d m V k Q 2 9 s d W 1 u c z E u e 0 N v b H V t b j I s M X 0 m c X V v d D s s J n F 1 b 3 Q 7 U 2 V j d G l v b j E v N F 8 x X z R f M T J t V 1 8 x O D A w Z 1 9 E b 3 V i b G V f b m 9 i d W 1 w L 0 F 1 d G 9 S Z W 1 v d m V k Q 2 9 s d W 1 u c z E u e 0 N v b H V t b j M s M n 0 m c X V v d D s s J n F 1 b 3 Q 7 U 2 V j d G l v b j E v N F 8 x X z R f M T J t V 1 8 x O D A w Z 1 9 E b 3 V i b G V f b m 9 i d W 1 w L 0 F 1 d G 9 S Z W 1 v d m V k Q 2 9 s d W 1 u c z E u e 0 N v b H V t b j Q s M 3 0 m c X V v d D s s J n F 1 b 3 Q 7 U 2 V j d G l v b j E v N F 8 x X z R f M T J t V 1 8 x O D A w Z 1 9 E b 3 V i b G V f b m 9 i d W 1 w L 0 F 1 d G 9 S Z W 1 v d m V k Q 2 9 s d W 1 u c z E u e 0 N v b H V t b j U s N H 0 m c X V v d D s s J n F 1 b 3 Q 7 U 2 V j d G l v b j E v N F 8 x X z R f M T J t V 1 8 x O D A w Z 1 9 E b 3 V i b G V f b m 9 i d W 1 w L 0 F 1 d G 9 S Z W 1 v d m V k Q 2 9 s d W 1 u c z E u e 0 N v b H V t b j Y s N X 0 m c X V v d D s s J n F 1 b 3 Q 7 U 2 V j d G l v b j E v N F 8 x X z R f M T J t V 1 8 x O D A w Z 1 9 E b 3 V i b G V f b m 9 i d W 1 w L 0 F 1 d G 9 S Z W 1 v d m V k Q 2 9 s d W 1 u c z E u e 0 N v b H V t b j c s N n 0 m c X V v d D s s J n F 1 b 3 Q 7 U 2 V j d G l v b j E v N F 8 x X z R f M T J t V 1 8 x O D A w Z 1 9 E b 3 V i b G V f b m 9 i d W 1 w L 0 F 1 d G 9 S Z W 1 v d m V k Q 2 9 s d W 1 u c z E u e 0 N v b H V t b j g s N 3 0 m c X V v d D s s J n F 1 b 3 Q 7 U 2 V j d G l v b j E v N F 8 x X z R f M T J t V 1 8 x O D A w Z 1 9 E b 3 V i b G V f b m 9 i d W 1 w L 0 F 1 d G 9 S Z W 1 v d m V k Q 2 9 s d W 1 u c z E u e 0 N v b H V t b j k s O H 0 m c X V v d D s s J n F 1 b 3 Q 7 U 2 V j d G l v b j E v N F 8 x X z R f M T J t V 1 8 x O D A w Z 1 9 E b 3 V i b G V f b m 9 i d W 1 w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0 X z F f N F 8 x M m 1 X X z E 4 M D B n X 0 R v d W J s Z V 9 u b 2 J 1 b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F 8 x X z R f M T J t V 1 8 x O D A w Z 1 9 E b 3 V i b G V f b m 9 i d W 1 w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F 8 x X z R f M T J t V 1 8 x O D A w Z 1 9 E b 3 V i b G V f b m 9 i d W 1 w J T I w J T I 4 M i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1 Q w M D o 1 M T o y N y 4 z N D g 2 O T k w W i I g L z 4 8 R W 5 0 c n k g V H l w Z T 0 i R m l s b E N v b H V t b l R 5 c G V z I i B W Y W x 1 Z T 0 i c 0 J R V U Z C U V V G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G a W x s Q 2 9 1 b n Q i I F Z h b H V l P S J s M T A y N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R f M V 8 0 X z E y b V d f M T g w M G d f R G 9 1 Y m x l X 2 5 v Y n V t c C 9 B d X R v U m V t b 3 Z l Z E N v b H V t b n M x L n t D b 2 x 1 b W 4 x L D B 9 J n F 1 b 3 Q 7 L C Z x d W 9 0 O 1 N l Y 3 R p b 2 4 x L z R f M V 8 0 X z E y b V d f M T g w M G d f R G 9 1 Y m x l X 2 5 v Y n V t c C 9 B d X R v U m V t b 3 Z l Z E N v b H V t b n M x L n t D b 2 x 1 b W 4 y L D F 9 J n F 1 b 3 Q 7 L C Z x d W 9 0 O 1 N l Y 3 R p b 2 4 x L z R f M V 8 0 X z E y b V d f M T g w M G d f R G 9 1 Y m x l X 2 5 v Y n V t c C 9 B d X R v U m V t b 3 Z l Z E N v b H V t b n M x L n t D b 2 x 1 b W 4 z L D J 9 J n F 1 b 3 Q 7 L C Z x d W 9 0 O 1 N l Y 3 R p b 2 4 x L z R f M V 8 0 X z E y b V d f M T g w M G d f R G 9 1 Y m x l X 2 5 v Y n V t c C 9 B d X R v U m V t b 3 Z l Z E N v b H V t b n M x L n t D b 2 x 1 b W 4 0 L D N 9 J n F 1 b 3 Q 7 L C Z x d W 9 0 O 1 N l Y 3 R p b 2 4 x L z R f M V 8 0 X z E y b V d f M T g w M G d f R G 9 1 Y m x l X 2 5 v Y n V t c C 9 B d X R v U m V t b 3 Z l Z E N v b H V t b n M x L n t D b 2 x 1 b W 4 1 L D R 9 J n F 1 b 3 Q 7 L C Z x d W 9 0 O 1 N l Y 3 R p b 2 4 x L z R f M V 8 0 X z E y b V d f M T g w M G d f R G 9 1 Y m x l X 2 5 v Y n V t c C 9 B d X R v U m V t b 3 Z l Z E N v b H V t b n M x L n t D b 2 x 1 b W 4 2 L D V 9 J n F 1 b 3 Q 7 L C Z x d W 9 0 O 1 N l Y 3 R p b 2 4 x L z R f M V 8 0 X z E y b V d f M T g w M G d f R G 9 1 Y m x l X 2 5 v Y n V t c C 9 B d X R v U m V t b 3 Z l Z E N v b H V t b n M x L n t D b 2 x 1 b W 4 3 L D Z 9 J n F 1 b 3 Q 7 L C Z x d W 9 0 O 1 N l Y 3 R p b 2 4 x L z R f M V 8 0 X z E y b V d f M T g w M G d f R G 9 1 Y m x l X 2 5 v Y n V t c C 9 B d X R v U m V t b 3 Z l Z E N v b H V t b n M x L n t D b 2 x 1 b W 4 4 L D d 9 J n F 1 b 3 Q 7 L C Z x d W 9 0 O 1 N l Y 3 R p b 2 4 x L z R f M V 8 0 X z E y b V d f M T g w M G d f R G 9 1 Y m x l X 2 5 v Y n V t c C 9 B d X R v U m V t b 3 Z l Z E N v b H V t b n M x L n t D b 2 x 1 b W 4 5 L D h 9 J n F 1 b 3 Q 7 L C Z x d W 9 0 O 1 N l Y 3 R p b 2 4 x L z R f M V 8 0 X z E y b V d f M T g w M G d f R G 9 1 Y m x l X 2 5 v Y n V t c C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N F 8 x X z R f M T J t V 1 8 x O D A w Z 1 9 E b 3 V i b G V f b m 9 i d W 1 w L 0 F 1 d G 9 S Z W 1 v d m V k Q 2 9 s d W 1 u c z E u e 0 N v b H V t b j E s M H 0 m c X V v d D s s J n F 1 b 3 Q 7 U 2 V j d G l v b j E v N F 8 x X z R f M T J t V 1 8 x O D A w Z 1 9 E b 3 V i b G V f b m 9 i d W 1 w L 0 F 1 d G 9 S Z W 1 v d m V k Q 2 9 s d W 1 u c z E u e 0 N v b H V t b j I s M X 0 m c X V v d D s s J n F 1 b 3 Q 7 U 2 V j d G l v b j E v N F 8 x X z R f M T J t V 1 8 x O D A w Z 1 9 E b 3 V i b G V f b m 9 i d W 1 w L 0 F 1 d G 9 S Z W 1 v d m V k Q 2 9 s d W 1 u c z E u e 0 N v b H V t b j M s M n 0 m c X V v d D s s J n F 1 b 3 Q 7 U 2 V j d G l v b j E v N F 8 x X z R f M T J t V 1 8 x O D A w Z 1 9 E b 3 V i b G V f b m 9 i d W 1 w L 0 F 1 d G 9 S Z W 1 v d m V k Q 2 9 s d W 1 u c z E u e 0 N v b H V t b j Q s M 3 0 m c X V v d D s s J n F 1 b 3 Q 7 U 2 V j d G l v b j E v N F 8 x X z R f M T J t V 1 8 x O D A w Z 1 9 E b 3 V i b G V f b m 9 i d W 1 w L 0 F 1 d G 9 S Z W 1 v d m V k Q 2 9 s d W 1 u c z E u e 0 N v b H V t b j U s N H 0 m c X V v d D s s J n F 1 b 3 Q 7 U 2 V j d G l v b j E v N F 8 x X z R f M T J t V 1 8 x O D A w Z 1 9 E b 3 V i b G V f b m 9 i d W 1 w L 0 F 1 d G 9 S Z W 1 v d m V k Q 2 9 s d W 1 u c z E u e 0 N v b H V t b j Y s N X 0 m c X V v d D s s J n F 1 b 3 Q 7 U 2 V j d G l v b j E v N F 8 x X z R f M T J t V 1 8 x O D A w Z 1 9 E b 3 V i b G V f b m 9 i d W 1 w L 0 F 1 d G 9 S Z W 1 v d m V k Q 2 9 s d W 1 u c z E u e 0 N v b H V t b j c s N n 0 m c X V v d D s s J n F 1 b 3 Q 7 U 2 V j d G l v b j E v N F 8 x X z R f M T J t V 1 8 x O D A w Z 1 9 E b 3 V i b G V f b m 9 i d W 1 w L 0 F 1 d G 9 S Z W 1 v d m V k Q 2 9 s d W 1 u c z E u e 0 N v b H V t b j g s N 3 0 m c X V v d D s s J n F 1 b 3 Q 7 U 2 V j d G l v b j E v N F 8 x X z R f M T J t V 1 8 x O D A w Z 1 9 E b 3 V i b G V f b m 9 i d W 1 w L 0 F 1 d G 9 S Z W 1 v d m V k Q 2 9 s d W 1 u c z E u e 0 N v b H V t b j k s O H 0 m c X V v d D s s J n F 1 b 3 Q 7 U 2 V j d G l v b j E v N F 8 x X z R f M T J t V 1 8 x O D A w Z 1 9 E b 3 V i b G V f b m 9 i d W 1 w L 0 F 1 d G 9 S Z W 1 v d m V k Q 2 9 s d W 1 u c z E u e 0 N v b H V t b j E w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F 8 x X z R f M T J t V 1 8 x O D A w Z 1 9 E b 3 V i b G V f b m 9 i d W 1 w J T I w J T I 4 M i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X z F f N F 8 x M m 1 X X z E 4 M D B n X 0 R v d W J s Z V 9 u b 2 J 1 b X A l M j A l M j g y J T I 5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A 0 X z F f N C U y M D I 0 M D B H J T I w M T J t V y U y M D k w U 1 g 1 J T I w J T I 4 Q 1 J S J T I 5 X 0 R P V U J M R S U y M E Z J V C U y M F c l M j B C V U 1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1 Q w M T o x N z o w N S 4 2 O D U 0 M z c w W i I g L z 4 8 R W 5 0 c n k g V H l w Z T 0 i R m l s b E N v b H V t b l R 5 c G V z I i B W Y W x 1 Z T 0 i c 0 J R V U Z C U V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A 0 X z F f N C A y N D A w R y A x M m 1 X I D k w U 1 g 1 I C h D U l I p X 0 R P V U J M R S B G S V Q g V y B C V U 1 Q L 0 F 1 d G 9 S Z W 1 v d m V k Q 2 9 s d W 1 u c z E u e 0 N v b H V t b j E s M H 0 m c X V v d D s s J n F 1 b 3 Q 7 U 2 V j d G l v b j E v M D A 0 X z F f N C A y N D A w R y A x M m 1 X I D k w U 1 g 1 I C h D U l I p X 0 R P V U J M R S B G S V Q g V y B C V U 1 Q L 0 F 1 d G 9 S Z W 1 v d m V k Q 2 9 s d W 1 u c z E u e 0 N v b H V t b j I s M X 0 m c X V v d D s s J n F 1 b 3 Q 7 U 2 V j d G l v b j E v M D A 0 X z F f N C A y N D A w R y A x M m 1 X I D k w U 1 g 1 I C h D U l I p X 0 R P V U J M R S B G S V Q g V y B C V U 1 Q L 0 F 1 d G 9 S Z W 1 v d m V k Q 2 9 s d W 1 u c z E u e 0 N v b H V t b j M s M n 0 m c X V v d D s s J n F 1 b 3 Q 7 U 2 V j d G l v b j E v M D A 0 X z F f N C A y N D A w R y A x M m 1 X I D k w U 1 g 1 I C h D U l I p X 0 R P V U J M R S B G S V Q g V y B C V U 1 Q L 0 F 1 d G 9 S Z W 1 v d m V k Q 2 9 s d W 1 u c z E u e 0 N v b H V t b j Q s M 3 0 m c X V v d D s s J n F 1 b 3 Q 7 U 2 V j d G l v b j E v M D A 0 X z F f N C A y N D A w R y A x M m 1 X I D k w U 1 g 1 I C h D U l I p X 0 R P V U J M R S B G S V Q g V y B C V U 1 Q L 0 F 1 d G 9 S Z W 1 v d m V k Q 2 9 s d W 1 u c z E u e 0 N v b H V t b j U s N H 0 m c X V v d D s s J n F 1 b 3 Q 7 U 2 V j d G l v b j E v M D A 0 X z F f N C A y N D A w R y A x M m 1 X I D k w U 1 g 1 I C h D U l I p X 0 R P V U J M R S B G S V Q g V y B C V U 1 Q L 0 F 1 d G 9 S Z W 1 v d m V k Q 2 9 s d W 1 u c z E u e 0 N v b H V t b j Y s N X 0 m c X V v d D s s J n F 1 b 3 Q 7 U 2 V j d G l v b j E v M D A 0 X z F f N C A y N D A w R y A x M m 1 X I D k w U 1 g 1 I C h D U l I p X 0 R P V U J M R S B G S V Q g V y B C V U 1 Q L 0 F 1 d G 9 S Z W 1 v d m V k Q 2 9 s d W 1 u c z E u e 0 N v b H V t b j c s N n 0 m c X V v d D s s J n F 1 b 3 Q 7 U 2 V j d G l v b j E v M D A 0 X z F f N C A y N D A w R y A x M m 1 X I D k w U 1 g 1 I C h D U l I p X 0 R P V U J M R S B G S V Q g V y B C V U 1 Q L 0 F 1 d G 9 S Z W 1 v d m V k Q 2 9 s d W 1 u c z E u e 0 N v b H V t b j g s N 3 0 m c X V v d D s s J n F 1 b 3 Q 7 U 2 V j d G l v b j E v M D A 0 X z F f N C A y N D A w R y A x M m 1 X I D k w U 1 g 1 I C h D U l I p X 0 R P V U J M R S B G S V Q g V y B C V U 1 Q L 0 F 1 d G 9 S Z W 1 v d m V k Q 2 9 s d W 1 u c z E u e 0 N v b H V t b j k s O H 0 m c X V v d D s s J n F 1 b 3 Q 7 U 2 V j d G l v b j E v M D A 0 X z F f N C A y N D A w R y A x M m 1 X I D k w U 1 g 1 I C h D U l I p X 0 R P V U J M R S B G S V Q g V y B C V U 1 Q L 0 F 1 d G 9 S Z W 1 v d m V k Q 2 9 s d W 1 u c z E u e 0 N v b H V t b j E w L D l 9 J n F 1 b 3 Q 7 L C Z x d W 9 0 O 1 N l Y 3 R p b 2 4 x L z A w N F 8 x X z Q g M j Q w M E c g M T J t V y A 5 M F N Y N S A o Q 1 J S K V 9 E T 1 V C T E U g R k l U I F c g Q l V N U C 9 B d X R v U m V t b 3 Z l Z E N v b H V t b n M x L n t D b 2 x 1 b W 4 x M S w x M H 0 m c X V v d D s s J n F 1 b 3 Q 7 U 2 V j d G l v b j E v M D A 0 X z F f N C A y N D A w R y A x M m 1 X I D k w U 1 g 1 I C h D U l I p X 0 R P V U J M R S B G S V Q g V y B C V U 1 Q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D A 0 X z F f N C A y N D A w R y A x M m 1 X I D k w U 1 g 1 I C h D U l I p X 0 R P V U J M R S B G S V Q g V y B C V U 1 Q L 0 F 1 d G 9 S Z W 1 v d m V k Q 2 9 s d W 1 u c z E u e 0 N v b H V t b j E s M H 0 m c X V v d D s s J n F 1 b 3 Q 7 U 2 V j d G l v b j E v M D A 0 X z F f N C A y N D A w R y A x M m 1 X I D k w U 1 g 1 I C h D U l I p X 0 R P V U J M R S B G S V Q g V y B C V U 1 Q L 0 F 1 d G 9 S Z W 1 v d m V k Q 2 9 s d W 1 u c z E u e 0 N v b H V t b j I s M X 0 m c X V v d D s s J n F 1 b 3 Q 7 U 2 V j d G l v b j E v M D A 0 X z F f N C A y N D A w R y A x M m 1 X I D k w U 1 g 1 I C h D U l I p X 0 R P V U J M R S B G S V Q g V y B C V U 1 Q L 0 F 1 d G 9 S Z W 1 v d m V k Q 2 9 s d W 1 u c z E u e 0 N v b H V t b j M s M n 0 m c X V v d D s s J n F 1 b 3 Q 7 U 2 V j d G l v b j E v M D A 0 X z F f N C A y N D A w R y A x M m 1 X I D k w U 1 g 1 I C h D U l I p X 0 R P V U J M R S B G S V Q g V y B C V U 1 Q L 0 F 1 d G 9 S Z W 1 v d m V k Q 2 9 s d W 1 u c z E u e 0 N v b H V t b j Q s M 3 0 m c X V v d D s s J n F 1 b 3 Q 7 U 2 V j d G l v b j E v M D A 0 X z F f N C A y N D A w R y A x M m 1 X I D k w U 1 g 1 I C h D U l I p X 0 R P V U J M R S B G S V Q g V y B C V U 1 Q L 0 F 1 d G 9 S Z W 1 v d m V k Q 2 9 s d W 1 u c z E u e 0 N v b H V t b j U s N H 0 m c X V v d D s s J n F 1 b 3 Q 7 U 2 V j d G l v b j E v M D A 0 X z F f N C A y N D A w R y A x M m 1 X I D k w U 1 g 1 I C h D U l I p X 0 R P V U J M R S B G S V Q g V y B C V U 1 Q L 0 F 1 d G 9 S Z W 1 v d m V k Q 2 9 s d W 1 u c z E u e 0 N v b H V t b j Y s N X 0 m c X V v d D s s J n F 1 b 3 Q 7 U 2 V j d G l v b j E v M D A 0 X z F f N C A y N D A w R y A x M m 1 X I D k w U 1 g 1 I C h D U l I p X 0 R P V U J M R S B G S V Q g V y B C V U 1 Q L 0 F 1 d G 9 S Z W 1 v d m V k Q 2 9 s d W 1 u c z E u e 0 N v b H V t b j c s N n 0 m c X V v d D s s J n F 1 b 3 Q 7 U 2 V j d G l v b j E v M D A 0 X z F f N C A y N D A w R y A x M m 1 X I D k w U 1 g 1 I C h D U l I p X 0 R P V U J M R S B G S V Q g V y B C V U 1 Q L 0 F 1 d G 9 S Z W 1 v d m V k Q 2 9 s d W 1 u c z E u e 0 N v b H V t b j g s N 3 0 m c X V v d D s s J n F 1 b 3 Q 7 U 2 V j d G l v b j E v M D A 0 X z F f N C A y N D A w R y A x M m 1 X I D k w U 1 g 1 I C h D U l I p X 0 R P V U J M R S B G S V Q g V y B C V U 1 Q L 0 F 1 d G 9 S Z W 1 v d m V k Q 2 9 s d W 1 u c z E u e 0 N v b H V t b j k s O H 0 m c X V v d D s s J n F 1 b 3 Q 7 U 2 V j d G l v b j E v M D A 0 X z F f N C A y N D A w R y A x M m 1 X I D k w U 1 g 1 I C h D U l I p X 0 R P V U J M R S B G S V Q g V y B C V U 1 Q L 0 F 1 d G 9 S Z W 1 v d m V k Q 2 9 s d W 1 u c z E u e 0 N v b H V t b j E w L D l 9 J n F 1 b 3 Q 7 L C Z x d W 9 0 O 1 N l Y 3 R p b 2 4 x L z A w N F 8 x X z Q g M j Q w M E c g M T J t V y A 5 M F N Y N S A o Q 1 J S K V 9 E T 1 V C T E U g R k l U I F c g Q l V N U C 9 B d X R v U m V t b 3 Z l Z E N v b H V t b n M x L n t D b 2 x 1 b W 4 x M S w x M H 0 m c X V v d D s s J n F 1 b 3 Q 7 U 2 V j d G l v b j E v M D A 0 X z F f N C A y N D A w R y A x M m 1 X I D k w U 1 g 1 I C h D U l I p X 0 R P V U J M R S B G S V Q g V y B C V U 1 Q L 0 F 1 d G 9 S Z W 1 v d m V k Q 2 9 s d W 1 u c z E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A 0 X z F f N C U y M D I 0 M D B H J T I w M T J t V y U y M D k w U 1 g 1 J T I w J T I 4 Q 1 J S J T I 5 X 0 R P V U J M R S U y M E Z J V C U y M F c l M j B C V U 1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E T 1 V C T E U l M j B G S V Q l M j B X J T I w Q l V N U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E T 1 V C T E U l M j B G S V Q l M j B X J T I w Q l V N U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3 V D A x O j E 3 O j Q 2 L j M 1 M j g z N j B a I i A v P j x F b n R y e S B U e X B l P S J G a W x s Q 2 9 s d W 1 u V H l w Z X M i I F Z h b H V l P S J z Q l F V R k J R V U Z C U V V G Q l F V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V 8 0 I D I 0 M D B H I D E y b V c g O T B T W D U g K E N S U i l f R E 9 V Q k x F I E Z J V C B X I E J V T V A x L 0 F 1 d G 9 S Z W 1 v d m V k Q 2 9 s d W 1 u c z E u e 0 N v b H V t b j E s M H 0 m c X V v d D s s J n F 1 b 3 Q 7 U 2 V j d G l v b j E v M D A 0 X z F f N C A y N D A w R y A x M m 1 X I D k w U 1 g 1 I C h D U l I p X 0 R P V U J M R S B G S V Q g V y B C V U 1 Q M S 9 B d X R v U m V t b 3 Z l Z E N v b H V t b n M x L n t D b 2 x 1 b W 4 y L D F 9 J n F 1 b 3 Q 7 L C Z x d W 9 0 O 1 N l Y 3 R p b 2 4 x L z A w N F 8 x X z Q g M j Q w M E c g M T J t V y A 5 M F N Y N S A o Q 1 J S K V 9 E T 1 V C T E U g R k l U I F c g Q l V N U D E v Q X V 0 b 1 J l b W 9 2 Z W R D b 2 x 1 b W 5 z M S 5 7 Q 2 9 s d W 1 u M y w y f S Z x d W 9 0 O y w m c X V v d D t T Z W N 0 a W 9 u M S 8 w M D R f M V 8 0 I D I 0 M D B H I D E y b V c g O T B T W D U g K E N S U i l f R E 9 V Q k x F I E Z J V C B X I E J V T V A x L 0 F 1 d G 9 S Z W 1 v d m V k Q 2 9 s d W 1 u c z E u e 0 N v b H V t b j Q s M 3 0 m c X V v d D s s J n F 1 b 3 Q 7 U 2 V j d G l v b j E v M D A 0 X z F f N C A y N D A w R y A x M m 1 X I D k w U 1 g 1 I C h D U l I p X 0 R P V U J M R S B G S V Q g V y B C V U 1 Q M S 9 B d X R v U m V t b 3 Z l Z E N v b H V t b n M x L n t D b 2 x 1 b W 4 1 L D R 9 J n F 1 b 3 Q 7 L C Z x d W 9 0 O 1 N l Y 3 R p b 2 4 x L z A w N F 8 x X z Q g M j Q w M E c g M T J t V y A 5 M F N Y N S A o Q 1 J S K V 9 E T 1 V C T E U g R k l U I F c g Q l V N U D E v Q X V 0 b 1 J l b W 9 2 Z W R D b 2 x 1 b W 5 z M S 5 7 Q 2 9 s d W 1 u N i w 1 f S Z x d W 9 0 O y w m c X V v d D t T Z W N 0 a W 9 u M S 8 w M D R f M V 8 0 I D I 0 M D B H I D E y b V c g O T B T W D U g K E N S U i l f R E 9 V Q k x F I E Z J V C B X I E J V T V A x L 0 F 1 d G 9 S Z W 1 v d m V k Q 2 9 s d W 1 u c z E u e 0 N v b H V t b j c s N n 0 m c X V v d D s s J n F 1 b 3 Q 7 U 2 V j d G l v b j E v M D A 0 X z F f N C A y N D A w R y A x M m 1 X I D k w U 1 g 1 I C h D U l I p X 0 R P V U J M R S B G S V Q g V y B C V U 1 Q M S 9 B d X R v U m V t b 3 Z l Z E N v b H V t b n M x L n t D b 2 x 1 b W 4 4 L D d 9 J n F 1 b 3 Q 7 L C Z x d W 9 0 O 1 N l Y 3 R p b 2 4 x L z A w N F 8 x X z Q g M j Q w M E c g M T J t V y A 5 M F N Y N S A o Q 1 J S K V 9 E T 1 V C T E U g R k l U I F c g Q l V N U D E v Q X V 0 b 1 J l b W 9 2 Z W R D b 2 x 1 b W 5 z M S 5 7 Q 2 9 s d W 1 u O S w 4 f S Z x d W 9 0 O y w m c X V v d D t T Z W N 0 a W 9 u M S 8 w M D R f M V 8 0 I D I 0 M D B H I D E y b V c g O T B T W D U g K E N S U i l f R E 9 V Q k x F I E Z J V C B X I E J V T V A x L 0 F 1 d G 9 S Z W 1 v d m V k Q 2 9 s d W 1 u c z E u e 0 N v b H V t b j E w L D l 9 J n F 1 b 3 Q 7 L C Z x d W 9 0 O 1 N l Y 3 R p b 2 4 x L z A w N F 8 x X z Q g M j Q w M E c g M T J t V y A 5 M F N Y N S A o Q 1 J S K V 9 E T 1 V C T E U g R k l U I F c g Q l V N U D E v Q X V 0 b 1 J l b W 9 2 Z W R D b 2 x 1 b W 5 z M S 5 7 Q 2 9 s d W 1 u M T E s M T B 9 J n F 1 b 3 Q 7 L C Z x d W 9 0 O 1 N l Y 3 R p b 2 4 x L z A w N F 8 x X z Q g M j Q w M E c g M T J t V y A 5 M F N Y N S A o Q 1 J S K V 9 E T 1 V C T E U g R k l U I F c g Q l V N U D E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8 w M D R f M V 8 0 I D I 0 M D B H I D E y b V c g O T B T W D U g K E N S U i l f R E 9 V Q k x F I E Z J V C B X I E J V T V A x L 0 F 1 d G 9 S Z W 1 v d m V k Q 2 9 s d W 1 u c z E u e 0 N v b H V t b j E s M H 0 m c X V v d D s s J n F 1 b 3 Q 7 U 2 V j d G l v b j E v M D A 0 X z F f N C A y N D A w R y A x M m 1 X I D k w U 1 g 1 I C h D U l I p X 0 R P V U J M R S B G S V Q g V y B C V U 1 Q M S 9 B d X R v U m V t b 3 Z l Z E N v b H V t b n M x L n t D b 2 x 1 b W 4 y L D F 9 J n F 1 b 3 Q 7 L C Z x d W 9 0 O 1 N l Y 3 R p b 2 4 x L z A w N F 8 x X z Q g M j Q w M E c g M T J t V y A 5 M F N Y N S A o Q 1 J S K V 9 E T 1 V C T E U g R k l U I F c g Q l V N U D E v Q X V 0 b 1 J l b W 9 2 Z W R D b 2 x 1 b W 5 z M S 5 7 Q 2 9 s d W 1 u M y w y f S Z x d W 9 0 O y w m c X V v d D t T Z W N 0 a W 9 u M S 8 w M D R f M V 8 0 I D I 0 M D B H I D E y b V c g O T B T W D U g K E N S U i l f R E 9 V Q k x F I E Z J V C B X I E J V T V A x L 0 F 1 d G 9 S Z W 1 v d m V k Q 2 9 s d W 1 u c z E u e 0 N v b H V t b j Q s M 3 0 m c X V v d D s s J n F 1 b 3 Q 7 U 2 V j d G l v b j E v M D A 0 X z F f N C A y N D A w R y A x M m 1 X I D k w U 1 g 1 I C h D U l I p X 0 R P V U J M R S B G S V Q g V y B C V U 1 Q M S 9 B d X R v U m V t b 3 Z l Z E N v b H V t b n M x L n t D b 2 x 1 b W 4 1 L D R 9 J n F 1 b 3 Q 7 L C Z x d W 9 0 O 1 N l Y 3 R p b 2 4 x L z A w N F 8 x X z Q g M j Q w M E c g M T J t V y A 5 M F N Y N S A o Q 1 J S K V 9 E T 1 V C T E U g R k l U I F c g Q l V N U D E v Q X V 0 b 1 J l b W 9 2 Z W R D b 2 x 1 b W 5 z M S 5 7 Q 2 9 s d W 1 u N i w 1 f S Z x d W 9 0 O y w m c X V v d D t T Z W N 0 a W 9 u M S 8 w M D R f M V 8 0 I D I 0 M D B H I D E y b V c g O T B T W D U g K E N S U i l f R E 9 V Q k x F I E Z J V C B X I E J V T V A x L 0 F 1 d G 9 S Z W 1 v d m V k Q 2 9 s d W 1 u c z E u e 0 N v b H V t b j c s N n 0 m c X V v d D s s J n F 1 b 3 Q 7 U 2 V j d G l v b j E v M D A 0 X z F f N C A y N D A w R y A x M m 1 X I D k w U 1 g 1 I C h D U l I p X 0 R P V U J M R S B G S V Q g V y B C V U 1 Q M S 9 B d X R v U m V t b 3 Z l Z E N v b H V t b n M x L n t D b 2 x 1 b W 4 4 L D d 9 J n F 1 b 3 Q 7 L C Z x d W 9 0 O 1 N l Y 3 R p b 2 4 x L z A w N F 8 x X z Q g M j Q w M E c g M T J t V y A 5 M F N Y N S A o Q 1 J S K V 9 E T 1 V C T E U g R k l U I F c g Q l V N U D E v Q X V 0 b 1 J l b W 9 2 Z W R D b 2 x 1 b W 5 z M S 5 7 Q 2 9 s d W 1 u O S w 4 f S Z x d W 9 0 O y w m c X V v d D t T Z W N 0 a W 9 u M S 8 w M D R f M V 8 0 I D I 0 M D B H I D E y b V c g O T B T W D U g K E N S U i l f R E 9 V Q k x F I E Z J V C B X I E J V T V A x L 0 F 1 d G 9 S Z W 1 v d m V k Q 2 9 s d W 1 u c z E u e 0 N v b H V t b j E w L D l 9 J n F 1 b 3 Q 7 L C Z x d W 9 0 O 1 N l Y 3 R p b 2 4 x L z A w N F 8 x X z Q g M j Q w M E c g M T J t V y A 5 M F N Y N S A o Q 1 J S K V 9 E T 1 V C T E U g R k l U I F c g Q l V N U D E v Q X V 0 b 1 J l b W 9 2 Z W R D b 2 x 1 b W 5 z M S 5 7 Q 2 9 s d W 1 u M T E s M T B 9 J n F 1 b 3 Q 7 L C Z x d W 9 0 O 1 N l Y 3 R p b 2 4 x L z A w N F 8 x X z Q g M j Q w M E c g M T J t V y A 5 M F N Y N S A o Q 1 J S K V 9 E T 1 V C T E U g R k l U I F c g Q l V N U D E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D R f M V 8 0 J T I w M j Q w M E c l M j A x M m 1 X J T I w O T B T W D U l M j A l M j h D U l I l M j l f R E 9 V Q k x F J T I w R k l U J T I w V y U y M E J V T V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E T 1 V C T E U l M j B G S V Q l M j B X J T I w Q l V N U D E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D R f M V 8 0 J T I w M j Q w M E c l M j A x M m 1 X J T I w O T B T W D U l M j A l M j h D U l I l M j l f c 2 l u Z 2 x l J T I w R k l U J T I w V y U y M E J V T V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3 V D A x O j E 4 O j I x L j M 0 N T U 3 M j B a I i A v P j x F b n R y e S B U e X B l P S J G a W x s Q 2 9 s d W 1 u V H l w Z X M i I F Z h b H V l P S J z Q l F V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V 8 0 I D I 0 M D B H I D E y b V c g O T B T W D U g K E N S U i l f c 2 l u Z 2 x l I E Z J V C B X I E J V T V A v Q X V 0 b 1 J l b W 9 2 Z W R D b 2 x 1 b W 5 z M S 5 7 Q 2 9 s d W 1 u M S w w f S Z x d W 9 0 O y w m c X V v d D t T Z W N 0 a W 9 u M S 8 w M D R f M V 8 0 I D I 0 M D B H I D E y b V c g O T B T W D U g K E N S U i l f c 2 l u Z 2 x l I E Z J V C B X I E J V T V A v Q X V 0 b 1 J l b W 9 2 Z W R D b 2 x 1 b W 5 z M S 5 7 Q 2 9 s d W 1 u M i w x f S Z x d W 9 0 O y w m c X V v d D t T Z W N 0 a W 9 u M S 8 w M D R f M V 8 0 I D I 0 M D B H I D E y b V c g O T B T W D U g K E N S U i l f c 2 l u Z 2 x l I E Z J V C B X I E J V T V A v Q X V 0 b 1 J l b W 9 2 Z W R D b 2 x 1 b W 5 z M S 5 7 Q 2 9 s d W 1 u M y w y f S Z x d W 9 0 O y w m c X V v d D t T Z W N 0 a W 9 u M S 8 w M D R f M V 8 0 I D I 0 M D B H I D E y b V c g O T B T W D U g K E N S U i l f c 2 l u Z 2 x l I E Z J V C B X I E J V T V A v Q X V 0 b 1 J l b W 9 2 Z W R D b 2 x 1 b W 5 z M S 5 7 Q 2 9 s d W 1 u N C w z f S Z x d W 9 0 O y w m c X V v d D t T Z W N 0 a W 9 u M S 8 w M D R f M V 8 0 I D I 0 M D B H I D E y b V c g O T B T W D U g K E N S U i l f c 2 l u Z 2 x l I E Z J V C B X I E J V T V A v Q X V 0 b 1 J l b W 9 2 Z W R D b 2 x 1 b W 5 z M S 5 7 Q 2 9 s d W 1 u N S w 0 f S Z x d W 9 0 O y w m c X V v d D t T Z W N 0 a W 9 u M S 8 w M D R f M V 8 0 I D I 0 M D B H I D E y b V c g O T B T W D U g K E N S U i l f c 2 l u Z 2 x l I E Z J V C B X I E J V T V A v Q X V 0 b 1 J l b W 9 2 Z W R D b 2 x 1 b W 5 z M S 5 7 Q 2 9 s d W 1 u N i w 1 f S Z x d W 9 0 O y w m c X V v d D t T Z W N 0 a W 9 u M S 8 w M D R f M V 8 0 I D I 0 M D B H I D E y b V c g O T B T W D U g K E N S U i l f c 2 l u Z 2 x l I E Z J V C B X I E J V T V A v Q X V 0 b 1 J l b W 9 2 Z W R D b 2 x 1 b W 5 z M S 5 7 Q 2 9 s d W 1 u N y w 2 f S Z x d W 9 0 O y w m c X V v d D t T Z W N 0 a W 9 u M S 8 w M D R f M V 8 0 I D I 0 M D B H I D E y b V c g O T B T W D U g K E N S U i l f c 2 l u Z 2 x l I E Z J V C B X I E J V T V A v Q X V 0 b 1 J l b W 9 2 Z W R D b 2 x 1 b W 5 z M S 5 7 Q 2 9 s d W 1 u O C w 3 f S Z x d W 9 0 O y w m c X V v d D t T Z W N 0 a W 9 u M S 8 w M D R f M V 8 0 I D I 0 M D B H I D E y b V c g O T B T W D U g K E N S U i l f c 2 l u Z 2 x l I E Z J V C B X I E J V T V A v Q X V 0 b 1 J l b W 9 2 Z W R D b 2 x 1 b W 5 z M S 5 7 Q 2 9 s d W 1 u O S w 4 f S Z x d W 9 0 O y w m c X V v d D t T Z W N 0 a W 9 u M S 8 w M D R f M V 8 0 I D I 0 M D B H I D E y b V c g O T B T W D U g K E N S U i l f c 2 l u Z 2 x l I E Z J V C B X I E J V T V A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z A w N F 8 x X z Q g M j Q w M E c g M T J t V y A 5 M F N Y N S A o Q 1 J S K V 9 z a W 5 n b G U g R k l U I F c g Q l V N U C 9 B d X R v U m V t b 3 Z l Z E N v b H V t b n M x L n t D b 2 x 1 b W 4 x L D B 9 J n F 1 b 3 Q 7 L C Z x d W 9 0 O 1 N l Y 3 R p b 2 4 x L z A w N F 8 x X z Q g M j Q w M E c g M T J t V y A 5 M F N Y N S A o Q 1 J S K V 9 z a W 5 n b G U g R k l U I F c g Q l V N U C 9 B d X R v U m V t b 3 Z l Z E N v b H V t b n M x L n t D b 2 x 1 b W 4 y L D F 9 J n F 1 b 3 Q 7 L C Z x d W 9 0 O 1 N l Y 3 R p b 2 4 x L z A w N F 8 x X z Q g M j Q w M E c g M T J t V y A 5 M F N Y N S A o Q 1 J S K V 9 z a W 5 n b G U g R k l U I F c g Q l V N U C 9 B d X R v U m V t b 3 Z l Z E N v b H V t b n M x L n t D b 2 x 1 b W 4 z L D J 9 J n F 1 b 3 Q 7 L C Z x d W 9 0 O 1 N l Y 3 R p b 2 4 x L z A w N F 8 x X z Q g M j Q w M E c g M T J t V y A 5 M F N Y N S A o Q 1 J S K V 9 z a W 5 n b G U g R k l U I F c g Q l V N U C 9 B d X R v U m V t b 3 Z l Z E N v b H V t b n M x L n t D b 2 x 1 b W 4 0 L D N 9 J n F 1 b 3 Q 7 L C Z x d W 9 0 O 1 N l Y 3 R p b 2 4 x L z A w N F 8 x X z Q g M j Q w M E c g M T J t V y A 5 M F N Y N S A o Q 1 J S K V 9 z a W 5 n b G U g R k l U I F c g Q l V N U C 9 B d X R v U m V t b 3 Z l Z E N v b H V t b n M x L n t D b 2 x 1 b W 4 1 L D R 9 J n F 1 b 3 Q 7 L C Z x d W 9 0 O 1 N l Y 3 R p b 2 4 x L z A w N F 8 x X z Q g M j Q w M E c g M T J t V y A 5 M F N Y N S A o Q 1 J S K V 9 z a W 5 n b G U g R k l U I F c g Q l V N U C 9 B d X R v U m V t b 3 Z l Z E N v b H V t b n M x L n t D b 2 x 1 b W 4 2 L D V 9 J n F 1 b 3 Q 7 L C Z x d W 9 0 O 1 N l Y 3 R p b 2 4 x L z A w N F 8 x X z Q g M j Q w M E c g M T J t V y A 5 M F N Y N S A o Q 1 J S K V 9 z a W 5 n b G U g R k l U I F c g Q l V N U C 9 B d X R v U m V t b 3 Z l Z E N v b H V t b n M x L n t D b 2 x 1 b W 4 3 L D Z 9 J n F 1 b 3 Q 7 L C Z x d W 9 0 O 1 N l Y 3 R p b 2 4 x L z A w N F 8 x X z Q g M j Q w M E c g M T J t V y A 5 M F N Y N S A o Q 1 J S K V 9 z a W 5 n b G U g R k l U I F c g Q l V N U C 9 B d X R v U m V t b 3 Z l Z E N v b H V t b n M x L n t D b 2 x 1 b W 4 4 L D d 9 J n F 1 b 3 Q 7 L C Z x d W 9 0 O 1 N l Y 3 R p b 2 4 x L z A w N F 8 x X z Q g M j Q w M E c g M T J t V y A 5 M F N Y N S A o Q 1 J S K V 9 z a W 5 n b G U g R k l U I F c g Q l V N U C 9 B d X R v U m V t b 3 Z l Z E N v b H V t b n M x L n t D b 2 x 1 b W 4 5 L D h 9 J n F 1 b 3 Q 7 L C Z x d W 9 0 O 1 N l Y 3 R p b 2 4 x L z A w N F 8 x X z Q g M j Q w M E c g M T J t V y A 5 M F N Y N S A o Q 1 J S K V 9 z a W 5 n b G U g R k l U I F c g Q l V N U C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A 0 X z F f N C U y M D I 0 M D B H J T I w M T J t V y U y M D k w U 1 g 1 J T I w J T I 4 Q 1 J S J T I 5 X 3 N p b m d s Z S U y M E Z J V C U y M F c l M j B C V U 1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z a W 5 n b G U l M j B G S V Q l M j B X J T I w Q l V N U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k b 3 V i b G U l M j B G S V Q l M j B O T y U y M E J V T V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3 V D A x O j M 4 O j M 5 L j Y 4 O T A 4 N j B a I i A v P j x F b n R y e S B U e X B l P S J G a W x s Q 2 9 s d W 1 u V H l w Z X M i I F Z h b H V l P S J z Q l F V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D R f M V 8 0 I D I 0 M D B H I D E y b V c g O T B T W D U g K E N S U i l f Z G 9 1 Y m x l I E Z J V C B O T y B C V U 1 Q L 0 F 1 d G 9 S Z W 1 v d m V k Q 2 9 s d W 1 u c z E u e 0 N v b H V t b j E s M H 0 m c X V v d D s s J n F 1 b 3 Q 7 U 2 V j d G l v b j E v M D A 0 X z F f N C A y N D A w R y A x M m 1 X I D k w U 1 g 1 I C h D U l I p X 2 R v d W J s Z S B G S V Q g T k 8 g Q l V N U C 9 B d X R v U m V t b 3 Z l Z E N v b H V t b n M x L n t D b 2 x 1 b W 4 y L D F 9 J n F 1 b 3 Q 7 L C Z x d W 9 0 O 1 N l Y 3 R p b 2 4 x L z A w N F 8 x X z Q g M j Q w M E c g M T J t V y A 5 M F N Y N S A o Q 1 J S K V 9 k b 3 V i b G U g R k l U I E 5 P I E J V T V A v Q X V 0 b 1 J l b W 9 2 Z W R D b 2 x 1 b W 5 z M S 5 7 Q 2 9 s d W 1 u M y w y f S Z x d W 9 0 O y w m c X V v d D t T Z W N 0 a W 9 u M S 8 w M D R f M V 8 0 I D I 0 M D B H I D E y b V c g O T B T W D U g K E N S U i l f Z G 9 1 Y m x l I E Z J V C B O T y B C V U 1 Q L 0 F 1 d G 9 S Z W 1 v d m V k Q 2 9 s d W 1 u c z E u e 0 N v b H V t b j Q s M 3 0 m c X V v d D s s J n F 1 b 3 Q 7 U 2 V j d G l v b j E v M D A 0 X z F f N C A y N D A w R y A x M m 1 X I D k w U 1 g 1 I C h D U l I p X 2 R v d W J s Z S B G S V Q g T k 8 g Q l V N U C 9 B d X R v U m V t b 3 Z l Z E N v b H V t b n M x L n t D b 2 x 1 b W 4 1 L D R 9 J n F 1 b 3 Q 7 L C Z x d W 9 0 O 1 N l Y 3 R p b 2 4 x L z A w N F 8 x X z Q g M j Q w M E c g M T J t V y A 5 M F N Y N S A o Q 1 J S K V 9 k b 3 V i b G U g R k l U I E 5 P I E J V T V A v Q X V 0 b 1 J l b W 9 2 Z W R D b 2 x 1 b W 5 z M S 5 7 Q 2 9 s d W 1 u N i w 1 f S Z x d W 9 0 O y w m c X V v d D t T Z W N 0 a W 9 u M S 8 w M D R f M V 8 0 I D I 0 M D B H I D E y b V c g O T B T W D U g K E N S U i l f Z G 9 1 Y m x l I E Z J V C B O T y B C V U 1 Q L 0 F 1 d G 9 S Z W 1 v d m V k Q 2 9 s d W 1 u c z E u e 0 N v b H V t b j c s N n 0 m c X V v d D s s J n F 1 b 3 Q 7 U 2 V j d G l v b j E v M D A 0 X z F f N C A y N D A w R y A x M m 1 X I D k w U 1 g 1 I C h D U l I p X 2 R v d W J s Z S B G S V Q g T k 8 g Q l V N U C 9 B d X R v U m V t b 3 Z l Z E N v b H V t b n M x L n t D b 2 x 1 b W 4 4 L D d 9 J n F 1 b 3 Q 7 L C Z x d W 9 0 O 1 N l Y 3 R p b 2 4 x L z A w N F 8 x X z Q g M j Q w M E c g M T J t V y A 5 M F N Y N S A o Q 1 J S K V 9 k b 3 V i b G U g R k l U I E 5 P I E J V T V A v Q X V 0 b 1 J l b W 9 2 Z W R D b 2 x 1 b W 5 z M S 5 7 Q 2 9 s d W 1 u O S w 4 f S Z x d W 9 0 O y w m c X V v d D t T Z W N 0 a W 9 u M S 8 w M D R f M V 8 0 I D I 0 M D B H I D E y b V c g O T B T W D U g K E N S U i l f Z G 9 1 Y m x l I E Z J V C B O T y B C V U 1 Q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8 w M D R f M V 8 0 I D I 0 M D B H I D E y b V c g O T B T W D U g K E N S U i l f Z G 9 1 Y m x l I E Z J V C B O T y B C V U 1 Q L 0 F 1 d G 9 S Z W 1 v d m V k Q 2 9 s d W 1 u c z E u e 0 N v b H V t b j E s M H 0 m c X V v d D s s J n F 1 b 3 Q 7 U 2 V j d G l v b j E v M D A 0 X z F f N C A y N D A w R y A x M m 1 X I D k w U 1 g 1 I C h D U l I p X 2 R v d W J s Z S B G S V Q g T k 8 g Q l V N U C 9 B d X R v U m V t b 3 Z l Z E N v b H V t b n M x L n t D b 2 x 1 b W 4 y L D F 9 J n F 1 b 3 Q 7 L C Z x d W 9 0 O 1 N l Y 3 R p b 2 4 x L z A w N F 8 x X z Q g M j Q w M E c g M T J t V y A 5 M F N Y N S A o Q 1 J S K V 9 k b 3 V i b G U g R k l U I E 5 P I E J V T V A v Q X V 0 b 1 J l b W 9 2 Z W R D b 2 x 1 b W 5 z M S 5 7 Q 2 9 s d W 1 u M y w y f S Z x d W 9 0 O y w m c X V v d D t T Z W N 0 a W 9 u M S 8 w M D R f M V 8 0 I D I 0 M D B H I D E y b V c g O T B T W D U g K E N S U i l f Z G 9 1 Y m x l I E Z J V C B O T y B C V U 1 Q L 0 F 1 d G 9 S Z W 1 v d m V k Q 2 9 s d W 1 u c z E u e 0 N v b H V t b j Q s M 3 0 m c X V v d D s s J n F 1 b 3 Q 7 U 2 V j d G l v b j E v M D A 0 X z F f N C A y N D A w R y A x M m 1 X I D k w U 1 g 1 I C h D U l I p X 2 R v d W J s Z S B G S V Q g T k 8 g Q l V N U C 9 B d X R v U m V t b 3 Z l Z E N v b H V t b n M x L n t D b 2 x 1 b W 4 1 L D R 9 J n F 1 b 3 Q 7 L C Z x d W 9 0 O 1 N l Y 3 R p b 2 4 x L z A w N F 8 x X z Q g M j Q w M E c g M T J t V y A 5 M F N Y N S A o Q 1 J S K V 9 k b 3 V i b G U g R k l U I E 5 P I E J V T V A v Q X V 0 b 1 J l b W 9 2 Z W R D b 2 x 1 b W 5 z M S 5 7 Q 2 9 s d W 1 u N i w 1 f S Z x d W 9 0 O y w m c X V v d D t T Z W N 0 a W 9 u M S 8 w M D R f M V 8 0 I D I 0 M D B H I D E y b V c g O T B T W D U g K E N S U i l f Z G 9 1 Y m x l I E Z J V C B O T y B C V U 1 Q L 0 F 1 d G 9 S Z W 1 v d m V k Q 2 9 s d W 1 u c z E u e 0 N v b H V t b j c s N n 0 m c X V v d D s s J n F 1 b 3 Q 7 U 2 V j d G l v b j E v M D A 0 X z F f N C A y N D A w R y A x M m 1 X I D k w U 1 g 1 I C h D U l I p X 2 R v d W J s Z S B G S V Q g T k 8 g Q l V N U C 9 B d X R v U m V t b 3 Z l Z E N v b H V t b n M x L n t D b 2 x 1 b W 4 4 L D d 9 J n F 1 b 3 Q 7 L C Z x d W 9 0 O 1 N l Y 3 R p b 2 4 x L z A w N F 8 x X z Q g M j Q w M E c g M T J t V y A 5 M F N Y N S A o Q 1 J S K V 9 k b 3 V i b G U g R k l U I E 5 P I E J V T V A v Q X V 0 b 1 J l b W 9 2 Z W R D b 2 x 1 b W 5 z M S 5 7 Q 2 9 s d W 1 u O S w 4 f S Z x d W 9 0 O y w m c X V v d D t T Z W N 0 a W 9 u M S 8 w M D R f M V 8 0 I D I 0 M D B H I D E y b V c g O T B T W D U g K E N S U i l f Z G 9 1 Y m x l I E Z J V C B O T y B C V U 1 Q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D R f M V 8 0 J T I w M j Q w M E c l M j A x M m 1 X J T I w O T B T W D U l M j A l M j h D U l I l M j l f Z G 9 1 Y m x l J T I w R k l U J T I w T k 8 l M j B C V U 1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w N F 8 x X z Q l M j A y N D A w R y U y M D E y b V c l M j A 5 M F N Y N S U y M C U y O E N S U i U y O V 9 k b 3 V i b G U l M j B G S V Q l M j B O T y U y M E J V T V A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X z F f N F 8 x M m 1 X X z E 4 M D B n X 0 R v d W J s Z V 9 u b 2 J 1 b X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y N 1 Q w M T o 0 N T o z N i 4 y N j k 0 N T g w W i I g L z 4 8 R W 5 0 c n k g V H l w Z T 0 i R m l s b E N v b H V t b l R 5 c G V z I i B W Y W x 1 Z T 0 i c 0 J R V U Z C U V V G Q l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F 8 x X z R f M T J t V 1 8 x O D A w Z 1 9 E b 3 V i b G V f b m 9 i d W 1 w M S 9 B d X R v U m V t b 3 Z l Z E N v b H V t b n M x L n t D b 2 x 1 b W 4 x L D B 9 J n F 1 b 3 Q 7 L C Z x d W 9 0 O 1 N l Y 3 R p b 2 4 x L z R f M V 8 0 X z E y b V d f M T g w M G d f R G 9 1 Y m x l X 2 5 v Y n V t c D E v Q X V 0 b 1 J l b W 9 2 Z W R D b 2 x 1 b W 5 z M S 5 7 Q 2 9 s d W 1 u M i w x f S Z x d W 9 0 O y w m c X V v d D t T Z W N 0 a W 9 u M S 8 0 X z F f N F 8 x M m 1 X X z E 4 M D B n X 0 R v d W J s Z V 9 u b 2 J 1 b X A x L 0 F 1 d G 9 S Z W 1 v d m V k Q 2 9 s d W 1 u c z E u e 0 N v b H V t b j M s M n 0 m c X V v d D s s J n F 1 b 3 Q 7 U 2 V j d G l v b j E v N F 8 x X z R f M T J t V 1 8 x O D A w Z 1 9 E b 3 V i b G V f b m 9 i d W 1 w M S 9 B d X R v U m V t b 3 Z l Z E N v b H V t b n M x L n t D b 2 x 1 b W 4 0 L D N 9 J n F 1 b 3 Q 7 L C Z x d W 9 0 O 1 N l Y 3 R p b 2 4 x L z R f M V 8 0 X z E y b V d f M T g w M G d f R G 9 1 Y m x l X 2 5 v Y n V t c D E v Q X V 0 b 1 J l b W 9 2 Z W R D b 2 x 1 b W 5 z M S 5 7 Q 2 9 s d W 1 u N S w 0 f S Z x d W 9 0 O y w m c X V v d D t T Z W N 0 a W 9 u M S 8 0 X z F f N F 8 x M m 1 X X z E 4 M D B n X 0 R v d W J s Z V 9 u b 2 J 1 b X A x L 0 F 1 d G 9 S Z W 1 v d m V k Q 2 9 s d W 1 u c z E u e 0 N v b H V t b j Y s N X 0 m c X V v d D s s J n F 1 b 3 Q 7 U 2 V j d G l v b j E v N F 8 x X z R f M T J t V 1 8 x O D A w Z 1 9 E b 3 V i b G V f b m 9 i d W 1 w M S 9 B d X R v U m V t b 3 Z l Z E N v b H V t b n M x L n t D b 2 x 1 b W 4 3 L D Z 9 J n F 1 b 3 Q 7 L C Z x d W 9 0 O 1 N l Y 3 R p b 2 4 x L z R f M V 8 0 X z E y b V d f M T g w M G d f R G 9 1 Y m x l X 2 5 v Y n V t c D E v Q X V 0 b 1 J l b W 9 2 Z W R D b 2 x 1 b W 5 z M S 5 7 Q 2 9 s d W 1 u O C w 3 f S Z x d W 9 0 O y w m c X V v d D t T Z W N 0 a W 9 u M S 8 0 X z F f N F 8 x M m 1 X X z E 4 M D B n X 0 R v d W J s Z V 9 u b 2 J 1 b X A x L 0 F 1 d G 9 S Z W 1 v d m V k Q 2 9 s d W 1 u c z E u e 0 N v b H V t b j k s O H 0 m c X V v d D s s J n F 1 b 3 Q 7 U 2 V j d G l v b j E v N F 8 x X z R f M T J t V 1 8 x O D A w Z 1 9 E b 3 V i b G V f b m 9 i d W 1 w M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N F 8 x X z R f M T J t V 1 8 x O D A w Z 1 9 E b 3 V i b G V f b m 9 i d W 1 w M S 9 B d X R v U m V t b 3 Z l Z E N v b H V t b n M x L n t D b 2 x 1 b W 4 x L D B 9 J n F 1 b 3 Q 7 L C Z x d W 9 0 O 1 N l Y 3 R p b 2 4 x L z R f M V 8 0 X z E y b V d f M T g w M G d f R G 9 1 Y m x l X 2 5 v Y n V t c D E v Q X V 0 b 1 J l b W 9 2 Z W R D b 2 x 1 b W 5 z M S 5 7 Q 2 9 s d W 1 u M i w x f S Z x d W 9 0 O y w m c X V v d D t T Z W N 0 a W 9 u M S 8 0 X z F f N F 8 x M m 1 X X z E 4 M D B n X 0 R v d W J s Z V 9 u b 2 J 1 b X A x L 0 F 1 d G 9 S Z W 1 v d m V k Q 2 9 s d W 1 u c z E u e 0 N v b H V t b j M s M n 0 m c X V v d D s s J n F 1 b 3 Q 7 U 2 V j d G l v b j E v N F 8 x X z R f M T J t V 1 8 x O D A w Z 1 9 E b 3 V i b G V f b m 9 i d W 1 w M S 9 B d X R v U m V t b 3 Z l Z E N v b H V t b n M x L n t D b 2 x 1 b W 4 0 L D N 9 J n F 1 b 3 Q 7 L C Z x d W 9 0 O 1 N l Y 3 R p b 2 4 x L z R f M V 8 0 X z E y b V d f M T g w M G d f R G 9 1 Y m x l X 2 5 v Y n V t c D E v Q X V 0 b 1 J l b W 9 2 Z W R D b 2 x 1 b W 5 z M S 5 7 Q 2 9 s d W 1 u N S w 0 f S Z x d W 9 0 O y w m c X V v d D t T Z W N 0 a W 9 u M S 8 0 X z F f N F 8 x M m 1 X X z E 4 M D B n X 0 R v d W J s Z V 9 u b 2 J 1 b X A x L 0 F 1 d G 9 S Z W 1 v d m V k Q 2 9 s d W 1 u c z E u e 0 N v b H V t b j Y s N X 0 m c X V v d D s s J n F 1 b 3 Q 7 U 2 V j d G l v b j E v N F 8 x X z R f M T J t V 1 8 x O D A w Z 1 9 E b 3 V i b G V f b m 9 i d W 1 w M S 9 B d X R v U m V t b 3 Z l Z E N v b H V t b n M x L n t D b 2 x 1 b W 4 3 L D Z 9 J n F 1 b 3 Q 7 L C Z x d W 9 0 O 1 N l Y 3 R p b 2 4 x L z R f M V 8 0 X z E y b V d f M T g w M G d f R G 9 1 Y m x l X 2 5 v Y n V t c D E v Q X V 0 b 1 J l b W 9 2 Z W R D b 2 x 1 b W 5 z M S 5 7 Q 2 9 s d W 1 u O C w 3 f S Z x d W 9 0 O y w m c X V v d D t T Z W N 0 a W 9 u M S 8 0 X z F f N F 8 x M m 1 X X z E 4 M D B n X 0 R v d W J s Z V 9 u b 2 J 1 b X A x L 0 F 1 d G 9 S Z W 1 v d m V k Q 2 9 s d W 1 u c z E u e 0 N v b H V t b j k s O H 0 m c X V v d D s s J n F 1 b 3 Q 7 U 2 V j d G l v b j E v N F 8 x X z R f M T J t V 1 8 x O D A w Z 1 9 E b 3 V i b G V f b m 9 i d W 1 w M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F 8 x X z R f M T J t V 1 8 x O D A w Z 1 9 E b 3 V i b G V f b m 9 i d W 1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X z F f N F 8 x M m 1 X X z E 4 M D B n X 0 R v d W J s Z V 9 u b 2 J 1 b X A x L 0 N o Y W 5 n Z W Q l M j B j b 2 x 1 b W 4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/ A I A A D C C A v g G C S q G S I b 3 D Q E H A 6 C C A u k w g g L l A g E A M Y I C Y D C C A l w C A Q A w R D A 3 M T U w M w Y D V Q Q D E y x N a W N y b 3 N v Z n Q u T 2 Z m a W N l L k V 4 Y 2 V s L l B y b 3 R l Y 3 R l Z E R h d G F T Z X J 2 a W N l c w I J A P e n 3 6 8 k 5 g 3 m M A 0 G C S q G S I b 3 D Q E B A Q U A B I I C A L H A F T B y a h 9 u M M 6 g D E Z 9 3 L T P G P f s t i q m y c M D 7 1 5 V 5 v k M 8 5 + 3 R Q l d b 1 K p H i R b Y H U m P x 2 g c d d U F H P I E f G L f l f N L Z r H d W l D i K / Q 5 3 l C 6 Q z d / O j 7 t N k K x Q 4 l 3 S v 7 6 6 3 C x t A K k N 8 v 2 K l 7 6 L b i C 3 T 9 m h G l j o b b A S T 7 i 1 + y h 2 K 2 q 0 / F C 8 C I V m 4 0 c I Z 6 b g Y c 8 j F l v C i 7 y z + 4 W C M Q R 0 R h M 7 8 k F h 1 K L 4 f I l s y m l V M Z Z Q h X 8 Q v H n d E g O 3 A K G n i 1 m c Z 7 I c i j L n g O 6 K V D K E O b Q d z B t 7 U o 1 O y / n 8 v i Z d d t E K P m 7 K E J S p Q d 4 8 s f / Z O 1 c 7 5 i x h d g s o 6 p U B Z B S R 3 n v m m o x A 6 U 4 h H 6 I m 3 j I j K 6 o Q U W r x X K s t c 1 S 6 H t I z Z B H k H E 1 l 7 i d D F w l y g U H J 3 s w a a A 8 o 9 d M e + j l 6 a D p 8 j r a 3 h R q d r p Y X V L 1 r N D r M J x w Z V 3 9 T T Y y g 8 C w x l Q U K i d / 1 T V f U s a e B O 4 A 9 R b g 7 q t s O H U a 4 + R U G 6 C 5 y P L T q r L m F j z 3 1 3 k A G V j y C 6 l d d f O m X O n y Q n H b E u q l v d 0 m k t U + U V H 6 c a D 7 X t 9 d e 7 y d K K G T M l n X m c j R k O 3 N o F 5 G a h / H Q P r V V 9 4 2 Z 9 j k 3 p a d U l t p I d g n 1 Y r / G Q q 8 4 q L I 5 q N g D d t 9 3 5 H 2 f 4 t G H Y i W 8 g v t k l e e Z i y D J X u g e 5 Y 5 W U A x 6 B J v z X 1 t l 3 Y P J 1 I V x p F O w R l F r A u I + a z d 6 U P j C S T M H w G C S q G S I b 3 D Q E H A T A d B g l g h k g B Z Q M E A S o E E M 5 C a Q B 3 W N 0 X Q d C E D J H F 0 s u A U I x V F A G g + q i E w w h S 3 + b E G F U k w + V U A z S P 2 o R + m c A L V I 8 2 d h L p m o V W W H z Q 4 O t p M O a 9 y 6 r a v j g a m E Z q 5 R R Z 5 8 A v 6 Y u I 3 w C a k f W H e + p R 5 n r U B k y r < / D a t a M a s h u p > 
</file>

<file path=customXml/itemProps1.xml><?xml version="1.0" encoding="utf-8"?>
<ds:datastoreItem xmlns:ds="http://schemas.openxmlformats.org/officeDocument/2006/customXml" ds:itemID="{EA117DA3-AB6C-594F-841F-99385760D2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citation</vt:lpstr>
      <vt:lpstr>DATA</vt:lpstr>
      <vt:lpstr>Asymmetry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Laila Justine Devitre</dc:creator>
  <cp:lastModifiedBy>Jamie Farquharson</cp:lastModifiedBy>
  <dcterms:created xsi:type="dcterms:W3CDTF">2022-02-05T00:33:42Z</dcterms:created>
  <dcterms:modified xsi:type="dcterms:W3CDTF">2023-07-18T10:32:23Z</dcterms:modified>
</cp:coreProperties>
</file>