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6/Issue 2/Giuffrida/Cardone_et_al_2026-source/"/>
    </mc:Choice>
  </mc:AlternateContent>
  <xr:revisionPtr revIDLastSave="0" documentId="13_ncr:1_{9EC91458-4E98-3D4F-AE92-ED69B5D3C31E}" xr6:coauthVersionLast="47" xr6:coauthVersionMax="47" xr10:uidLastSave="{00000000-0000-0000-0000-000000000000}"/>
  <bookViews>
    <workbookView xWindow="0" yWindow="500" windowWidth="29840" windowHeight="17340" xr2:uid="{00000000-000D-0000-FFFF-FFFF00000000}"/>
  </bookViews>
  <sheets>
    <sheet name="Citation" sheetId="4" r:id="rId1"/>
    <sheet name="Glasses_VOR2024" sheetId="1" r:id="rId2"/>
    <sheet name="WholeRocks_VOR2024" sheetId="2" r:id="rId3"/>
    <sheet name="Analysis on Standard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3" l="1"/>
  <c r="C25" i="3" s="1"/>
  <c r="D24" i="3"/>
  <c r="E24" i="3"/>
  <c r="F24" i="3"/>
  <c r="F25" i="3" s="1"/>
  <c r="B24" i="3"/>
  <c r="C23" i="3"/>
  <c r="D23" i="3"/>
  <c r="E23" i="3"/>
  <c r="F23" i="3"/>
  <c r="B23" i="3"/>
  <c r="G19" i="3"/>
  <c r="G20" i="3"/>
  <c r="G21" i="3"/>
  <c r="G22" i="3"/>
  <c r="G18" i="3"/>
  <c r="C13" i="3"/>
  <c r="D13" i="3"/>
  <c r="E13" i="3"/>
  <c r="F13" i="3"/>
  <c r="G13" i="3"/>
  <c r="H13" i="3"/>
  <c r="I13" i="3"/>
  <c r="J13" i="3"/>
  <c r="K13" i="3"/>
  <c r="L13" i="3"/>
  <c r="B13" i="3"/>
  <c r="C12" i="3"/>
  <c r="D12" i="3"/>
  <c r="E12" i="3"/>
  <c r="F12" i="3"/>
  <c r="G12" i="3"/>
  <c r="H12" i="3"/>
  <c r="I12" i="3"/>
  <c r="I14" i="3" s="1"/>
  <c r="J12" i="3"/>
  <c r="K12" i="3"/>
  <c r="L12" i="3"/>
  <c r="B12" i="3"/>
  <c r="B14" i="3" s="1"/>
  <c r="M24" i="1"/>
  <c r="N24" i="1"/>
  <c r="M25" i="1"/>
  <c r="N25" i="1"/>
  <c r="M26" i="1"/>
  <c r="N26" i="1"/>
  <c r="M27" i="1"/>
  <c r="N27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4" i="1"/>
  <c r="E25" i="3" l="1"/>
  <c r="D25" i="3"/>
  <c r="B25" i="3"/>
  <c r="K14" i="3"/>
  <c r="F14" i="3"/>
  <c r="J14" i="3"/>
  <c r="E14" i="3"/>
  <c r="G14" i="3"/>
  <c r="D14" i="3"/>
  <c r="H14" i="3"/>
  <c r="C14" i="3"/>
  <c r="L14" i="3"/>
</calcChain>
</file>

<file path=xl/sharedStrings.xml><?xml version="1.0" encoding="utf-8"?>
<sst xmlns="http://schemas.openxmlformats.org/spreadsheetml/2006/main" count="194" uniqueCount="55">
  <si>
    <t>Na2O</t>
  </si>
  <si>
    <t>MgO</t>
  </si>
  <si>
    <t>Al2O3</t>
  </si>
  <si>
    <t>SiO2</t>
  </si>
  <si>
    <t>P2O5</t>
  </si>
  <si>
    <t>K2O</t>
  </si>
  <si>
    <t>CaO</t>
  </si>
  <si>
    <t>TiO2</t>
  </si>
  <si>
    <t>MnO</t>
  </si>
  <si>
    <t>Date</t>
  </si>
  <si>
    <t>FeOtot</t>
  </si>
  <si>
    <t>L.O.I.</t>
  </si>
  <si>
    <t>VOR_160624</t>
  </si>
  <si>
    <t>VOR_250624</t>
  </si>
  <si>
    <t>VOR_040724</t>
  </si>
  <si>
    <t>VOR_040724STR</t>
  </si>
  <si>
    <t>VOR_070724</t>
  </si>
  <si>
    <t>VOR_150724</t>
  </si>
  <si>
    <t>VOR_230724</t>
  </si>
  <si>
    <t>VOR_040824</t>
  </si>
  <si>
    <t>VOR_140824</t>
  </si>
  <si>
    <t>CaO/Al2O3</t>
  </si>
  <si>
    <t>FeO/MgO</t>
  </si>
  <si>
    <t>Sample</t>
  </si>
  <si>
    <t>Major element concentrations of residual glasses in products of the activity (Strombolian and paroxysmal) occurred at the Voragine crater of Mt. Etna volcano.</t>
  </si>
  <si>
    <t>Major element concentrations of the whole rocks related to the six paroxysmal eruptions occurred at the Voragine crater of Mt. Etna volcano.</t>
  </si>
  <si>
    <r>
      <t xml:space="preserve">Measurements on SPI 02753-AB standards and relative standard deviation( %RSD = </t>
    </r>
    <r>
      <rPr>
        <b/>
        <i/>
        <sz val="12"/>
        <color rgb="FF242424"/>
        <rFont val="Times New Roman"/>
        <family val="1"/>
      </rPr>
      <t>SD</t>
    </r>
    <r>
      <rPr>
        <b/>
        <sz val="12"/>
        <color rgb="FF242424"/>
        <rFont val="Times New Roman"/>
        <family val="1"/>
      </rPr>
      <t>/</t>
    </r>
    <r>
      <rPr>
        <b/>
        <i/>
        <sz val="12"/>
        <color rgb="FF242424"/>
        <rFont val="Times New Roman"/>
        <family val="1"/>
      </rPr>
      <t>mean</t>
    </r>
    <r>
      <rPr>
        <b/>
        <sz val="12"/>
        <color rgb="FF242424"/>
        <rFont val="Calibri"/>
        <family val="2"/>
      </rPr>
      <t>Х</t>
    </r>
    <r>
      <rPr>
        <b/>
        <sz val="12"/>
        <color rgb="FF242424"/>
        <rFont val="Times New Roman"/>
        <family val="1"/>
      </rPr>
      <t xml:space="preserve"> 100) of the concentrations for major oxides</t>
    </r>
  </si>
  <si>
    <t>Weight % by Element</t>
  </si>
  <si>
    <t>SP1#02753-AB_Silicate GLASS</t>
  </si>
  <si>
    <r>
      <t xml:space="preserve"> F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</si>
  <si>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 xml:space="preserve"> Na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</si>
  <si>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 xml:space="preserve"> MgO</t>
  </si>
  <si>
    <r>
      <t xml:space="preserve"> Al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2"/>
        <color theme="1"/>
        <rFont val="Calibri"/>
        <family val="2"/>
        <scheme val="minor"/>
      </rPr>
      <t>3</t>
    </r>
  </si>
  <si>
    <r>
      <t xml:space="preserve"> SiO</t>
    </r>
    <r>
      <rPr>
        <vertAlign val="subscript"/>
        <sz val="12"/>
        <color theme="1"/>
        <rFont val="Calibri"/>
        <family val="2"/>
        <scheme val="minor"/>
      </rPr>
      <t>2</t>
    </r>
  </si>
  <si>
    <r>
      <t xml:space="preserve"> Cl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</si>
  <si>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 xml:space="preserve"> K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</si>
  <si>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t xml:space="preserve"> CaO</t>
  </si>
  <si>
    <r>
      <t xml:space="preserve"> TiO</t>
    </r>
    <r>
      <rPr>
        <vertAlign val="subscript"/>
        <sz val="12"/>
        <color theme="1"/>
        <rFont val="Calibri"/>
        <family val="2"/>
        <scheme val="minor"/>
      </rPr>
      <t>2</t>
    </r>
  </si>
  <si>
    <t xml:space="preserve"> MnO</t>
  </si>
  <si>
    <t xml:space="preserve"> FeO</t>
  </si>
  <si>
    <t>Total (without 0,8 wt.% H2O)</t>
  </si>
  <si>
    <t>a1</t>
  </si>
  <si>
    <t>a2</t>
  </si>
  <si>
    <t>a3</t>
  </si>
  <si>
    <t>mean</t>
  </si>
  <si>
    <t>SD</t>
  </si>
  <si>
    <t>%RSD</t>
  </si>
  <si>
    <t>SP1#02753-AB_Olivine</t>
  </si>
  <si>
    <t xml:space="preserve"> NiO</t>
  </si>
  <si>
    <t>Total</t>
  </si>
  <si>
    <t/>
  </si>
  <si>
    <t xml:space="preserve"> </t>
  </si>
  <si>
    <t>a4</t>
  </si>
  <si>
    <t>a5</t>
  </si>
  <si>
    <t>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</si>
</sst>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242424"/>
      <name val="Times New Roman"/>
      <family val="1"/>
    </font>
    <font>
      <b/>
      <i/>
      <sz val="12"/>
      <color rgb="FF242424"/>
      <name val="Times New Roman"/>
      <family val="1"/>
    </font>
    <font>
      <b/>
      <sz val="12"/>
      <color rgb="FF242424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14" fontId="0" fillId="0" borderId="2" xfId="0" applyNumberFormat="1" applyBorder="1"/>
    <xf numFmtId="164" fontId="0" fillId="0" borderId="2" xfId="0" applyNumberFormat="1" applyBorder="1"/>
    <xf numFmtId="2" fontId="0" fillId="0" borderId="2" xfId="0" applyNumberFormat="1" applyBorder="1"/>
    <xf numFmtId="2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38100</xdr:rowOff>
    </xdr:from>
    <xdr:to>
      <xdr:col>5</xdr:col>
      <xdr:colOff>736600</xdr:colOff>
      <xdr:row>10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4DD02E6-EBCC-1E05-14CD-8B2391E8698A}"/>
            </a:ext>
          </a:extLst>
        </xdr:cNvPr>
        <xdr:cNvSpPr txBox="1"/>
      </xdr:nvSpPr>
      <xdr:spPr>
        <a:xfrm>
          <a:off x="838200" y="228600"/>
          <a:ext cx="4025900" cy="1854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Roboto" panose="02000000000000000000" pitchFamily="2" charset="0"/>
              <a:ea typeface="Roboto" panose="02000000000000000000" pitchFamily="2" charset="0"/>
            </a:rPr>
            <a:t>This Supplementary Material accompanies the article:</a:t>
          </a:r>
          <a:br>
            <a:rPr lang="en-US" sz="1100">
              <a:latin typeface="Roboto" panose="02000000000000000000" pitchFamily="2" charset="0"/>
              <a:ea typeface="Roboto" panose="02000000000000000000" pitchFamily="2" charset="0"/>
            </a:rPr>
          </a:br>
          <a:br>
            <a:rPr lang="en-US" sz="11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en-US" sz="1100" b="0" i="0" u="none" strike="noStrike">
              <a:solidFill>
                <a:schemeClr val="bg2">
                  <a:lumMod val="10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Cardone, M., Costa, G., Giuffrida, M. and Viccaro, M. (2026) “Plumbing system dynamics during the 2024 paroxysmal sequence at the Voragine crater of Mt. Etna volcano as revealed by the olivine crystal cargo”, </a:t>
          </a:r>
          <a:r>
            <a:rPr lang="en-US" sz="1100" b="0" i="1" u="none" strike="noStrike">
              <a:solidFill>
                <a:schemeClr val="bg2">
                  <a:lumMod val="10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 b="0" i="0" u="none" strike="noStrike">
              <a:solidFill>
                <a:schemeClr val="bg2">
                  <a:lumMod val="10000"/>
                </a:schemeClr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9(2), pp. 553–568. doi: 10.30909/vol/dqqc9816.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Cardone et al. (2026) should be cited if these materials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are used.</a:t>
          </a:r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409302</xdr:colOff>
      <xdr:row>4</xdr:row>
      <xdr:rowOff>46963</xdr:rowOff>
    </xdr:from>
    <xdr:to>
      <xdr:col>37</xdr:col>
      <xdr:colOff>169309</xdr:colOff>
      <xdr:row>67</xdr:row>
      <xdr:rowOff>114299</xdr:rowOff>
    </xdr:to>
    <xdr:grpSp>
      <xdr:nvGrpSpPr>
        <xdr:cNvPr id="10" name="Gruppo 9">
          <a:extLst>
            <a:ext uri="{FF2B5EF4-FFF2-40B4-BE49-F238E27FC236}">
              <a16:creationId xmlns:a16="http://schemas.microsoft.com/office/drawing/2014/main" id="{2B4801CE-6C92-6D6A-1299-F9194CA665F5}"/>
            </a:ext>
          </a:extLst>
        </xdr:cNvPr>
        <xdr:cNvGrpSpPr/>
      </xdr:nvGrpSpPr>
      <xdr:grpSpPr>
        <a:xfrm>
          <a:off x="11286478" y="823904"/>
          <a:ext cx="14551772" cy="12304160"/>
          <a:chOff x="10239102" y="808963"/>
          <a:chExt cx="13171207" cy="12068836"/>
        </a:xfrm>
      </xdr:grpSpPr>
      <xdr:pic>
        <xdr:nvPicPr>
          <xdr:cNvPr id="7" name="Immagine 6">
            <a:extLst>
              <a:ext uri="{FF2B5EF4-FFF2-40B4-BE49-F238E27FC236}">
                <a16:creationId xmlns:a16="http://schemas.microsoft.com/office/drawing/2014/main" id="{2271CE1C-3393-ACAE-E32E-29519E852F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344150" y="808963"/>
            <a:ext cx="12939268" cy="9742705"/>
          </a:xfrm>
          <a:prstGeom prst="rect">
            <a:avLst/>
          </a:prstGeom>
        </xdr:spPr>
      </xdr:pic>
      <xdr:pic>
        <xdr:nvPicPr>
          <xdr:cNvPr id="9" name="Immagine 8">
            <a:extLst>
              <a:ext uri="{FF2B5EF4-FFF2-40B4-BE49-F238E27FC236}">
                <a16:creationId xmlns:a16="http://schemas.microsoft.com/office/drawing/2014/main" id="{82F8DA11-A295-220A-26B5-ABF6E47816A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239102" y="10597242"/>
            <a:ext cx="13171207" cy="228055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53D8C-7943-C140-8832-6596C9A9C144}">
  <dimension ref="A1"/>
  <sheetViews>
    <sheetView tabSelected="1" workbookViewId="0">
      <selection activeCell="G20" sqref="G20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1"/>
  <sheetViews>
    <sheetView zoomScale="85" zoomScaleNormal="85" workbookViewId="0">
      <pane ySplit="3" topLeftCell="A4" activePane="bottomLeft" state="frozen"/>
      <selection pane="bottomLeft" activeCell="AP88" sqref="AP88"/>
    </sheetView>
  </sheetViews>
  <sheetFormatPr baseColWidth="10" defaultColWidth="8.83203125" defaultRowHeight="15" x14ac:dyDescent="0.2"/>
  <cols>
    <col min="1" max="1" width="15.5" style="7" customWidth="1"/>
    <col min="2" max="2" width="10.5" bestFit="1" customWidth="1"/>
    <col min="3" max="3" width="8.83203125" style="6"/>
    <col min="4" max="4" width="8.83203125" style="8"/>
    <col min="5" max="5" width="8.83203125" style="6"/>
    <col min="6" max="12" width="8.83203125" style="8"/>
    <col min="13" max="13" width="10.33203125" bestFit="1" customWidth="1"/>
    <col min="14" max="14" width="9.1640625" style="8" bestFit="1" customWidth="1"/>
  </cols>
  <sheetData>
    <row r="1" spans="1:15" x14ac:dyDescent="0.2">
      <c r="A1" s="7" t="s">
        <v>24</v>
      </c>
    </row>
    <row r="3" spans="1:15" s="1" customFormat="1" x14ac:dyDescent="0.2">
      <c r="A3" s="10" t="s">
        <v>23</v>
      </c>
      <c r="B3" s="10" t="s">
        <v>9</v>
      </c>
      <c r="C3" s="11" t="s">
        <v>3</v>
      </c>
      <c r="D3" s="12" t="s">
        <v>7</v>
      </c>
      <c r="E3" s="11" t="s">
        <v>2</v>
      </c>
      <c r="F3" s="12" t="s">
        <v>10</v>
      </c>
      <c r="G3" s="12" t="s">
        <v>1</v>
      </c>
      <c r="H3" s="12" t="s">
        <v>8</v>
      </c>
      <c r="I3" s="12" t="s">
        <v>6</v>
      </c>
      <c r="J3" s="12" t="s">
        <v>0</v>
      </c>
      <c r="K3" s="12" t="s">
        <v>5</v>
      </c>
      <c r="L3" s="12" t="s">
        <v>4</v>
      </c>
      <c r="M3" s="10" t="s">
        <v>21</v>
      </c>
      <c r="N3" s="12" t="s">
        <v>22</v>
      </c>
      <c r="O3" s="9"/>
    </row>
    <row r="4" spans="1:15" s="1" customFormat="1" x14ac:dyDescent="0.2">
      <c r="A4" s="7" t="s">
        <v>12</v>
      </c>
      <c r="B4" s="4">
        <v>45459</v>
      </c>
      <c r="C4" s="6">
        <v>54.48</v>
      </c>
      <c r="D4" s="8">
        <v>1.78</v>
      </c>
      <c r="E4" s="6">
        <v>17.309999999999999</v>
      </c>
      <c r="F4" s="8">
        <v>8.4499999999999993</v>
      </c>
      <c r="G4" s="8">
        <v>2.1800000000000002</v>
      </c>
      <c r="H4" s="8">
        <v>0.3</v>
      </c>
      <c r="I4" s="8">
        <v>4.87</v>
      </c>
      <c r="J4" s="8">
        <v>5.29</v>
      </c>
      <c r="K4" s="8">
        <v>4.5999999999999996</v>
      </c>
      <c r="L4" s="8">
        <v>0.73</v>
      </c>
      <c r="M4" s="3">
        <f>I4/E4</f>
        <v>0.2813402657423455</v>
      </c>
      <c r="N4" s="3">
        <f>F4/G4</f>
        <v>3.876146788990825</v>
      </c>
      <c r="O4"/>
    </row>
    <row r="5" spans="1:15" s="1" customFormat="1" x14ac:dyDescent="0.2">
      <c r="A5" s="7" t="s">
        <v>12</v>
      </c>
      <c r="B5" s="4">
        <v>45459</v>
      </c>
      <c r="C5" s="6">
        <v>54.73</v>
      </c>
      <c r="D5" s="8">
        <v>1.58</v>
      </c>
      <c r="E5" s="6">
        <v>17.14</v>
      </c>
      <c r="F5" s="8">
        <v>8.34</v>
      </c>
      <c r="G5" s="8">
        <v>2.2000000000000002</v>
      </c>
      <c r="H5" s="8">
        <v>0.26</v>
      </c>
      <c r="I5" s="8">
        <v>4.93</v>
      </c>
      <c r="J5" s="8">
        <v>5.27</v>
      </c>
      <c r="K5" s="8">
        <v>4.7</v>
      </c>
      <c r="L5" s="8">
        <v>0.84</v>
      </c>
      <c r="M5" s="3">
        <f t="shared" ref="M5:M72" si="0">I5/E5</f>
        <v>0.2876312718786464</v>
      </c>
      <c r="N5" s="3">
        <f t="shared" ref="N5:N72" si="1">F5/G5</f>
        <v>3.7909090909090906</v>
      </c>
      <c r="O5"/>
    </row>
    <row r="6" spans="1:15" s="1" customFormat="1" x14ac:dyDescent="0.2">
      <c r="A6" s="7" t="s">
        <v>12</v>
      </c>
      <c r="B6" s="4">
        <v>45459</v>
      </c>
      <c r="C6" s="6">
        <v>54.45</v>
      </c>
      <c r="D6" s="8">
        <v>1.7</v>
      </c>
      <c r="E6" s="6">
        <v>17.41</v>
      </c>
      <c r="F6" s="8">
        <v>7.96</v>
      </c>
      <c r="G6" s="8">
        <v>2.0099999999999998</v>
      </c>
      <c r="H6" s="8">
        <v>0.28999999999999998</v>
      </c>
      <c r="I6" s="8">
        <v>4.43</v>
      </c>
      <c r="J6" s="8">
        <v>5.83</v>
      </c>
      <c r="K6" s="8">
        <v>5.17</v>
      </c>
      <c r="L6" s="8">
        <v>0.75</v>
      </c>
      <c r="M6" s="3">
        <f t="shared" si="0"/>
        <v>0.25445146467547386</v>
      </c>
      <c r="N6" s="3">
        <f t="shared" si="1"/>
        <v>3.9601990049751246</v>
      </c>
      <c r="O6"/>
    </row>
    <row r="7" spans="1:15" s="1" customFormat="1" x14ac:dyDescent="0.2">
      <c r="A7" s="7" t="s">
        <v>12</v>
      </c>
      <c r="B7" s="4">
        <v>45459</v>
      </c>
      <c r="C7" s="6">
        <v>53.93</v>
      </c>
      <c r="D7" s="8">
        <v>1.58</v>
      </c>
      <c r="E7" s="6">
        <v>17.510000000000002</v>
      </c>
      <c r="F7" s="8">
        <v>8.2899999999999991</v>
      </c>
      <c r="G7" s="8">
        <v>2.13</v>
      </c>
      <c r="H7" s="8">
        <v>0.27</v>
      </c>
      <c r="I7" s="8">
        <v>4.72</v>
      </c>
      <c r="J7" s="8">
        <v>5.86</v>
      </c>
      <c r="K7" s="8">
        <v>4.95</v>
      </c>
      <c r="L7" s="8">
        <v>0.75</v>
      </c>
      <c r="M7" s="3">
        <f t="shared" si="0"/>
        <v>0.26956025128497996</v>
      </c>
      <c r="N7" s="3">
        <f t="shared" si="1"/>
        <v>3.892018779342723</v>
      </c>
      <c r="O7"/>
    </row>
    <row r="8" spans="1:15" s="1" customFormat="1" x14ac:dyDescent="0.2">
      <c r="A8" s="7" t="s">
        <v>12</v>
      </c>
      <c r="B8" s="4">
        <v>45459</v>
      </c>
      <c r="C8" s="6">
        <v>54.05</v>
      </c>
      <c r="D8" s="8">
        <v>1.62</v>
      </c>
      <c r="E8" s="6">
        <v>17.5</v>
      </c>
      <c r="F8" s="8">
        <v>8.11</v>
      </c>
      <c r="G8" s="8">
        <v>2.1800000000000002</v>
      </c>
      <c r="H8" s="8">
        <v>0.35</v>
      </c>
      <c r="I8" s="8">
        <v>4.8499999999999996</v>
      </c>
      <c r="J8" s="8">
        <v>5.78</v>
      </c>
      <c r="K8" s="8">
        <v>4.83</v>
      </c>
      <c r="L8" s="8">
        <v>0.73</v>
      </c>
      <c r="M8" s="3">
        <f t="shared" si="0"/>
        <v>0.27714285714285714</v>
      </c>
      <c r="N8" s="3">
        <f t="shared" si="1"/>
        <v>3.7201834862385317</v>
      </c>
      <c r="O8"/>
    </row>
    <row r="9" spans="1:15" s="1" customFormat="1" x14ac:dyDescent="0.2">
      <c r="A9" s="7" t="s">
        <v>12</v>
      </c>
      <c r="B9" s="4">
        <v>45459</v>
      </c>
      <c r="C9" s="6">
        <v>54.4</v>
      </c>
      <c r="D9" s="8">
        <v>1.67</v>
      </c>
      <c r="E9" s="6">
        <v>17.29</v>
      </c>
      <c r="F9" s="8">
        <v>7.94</v>
      </c>
      <c r="G9" s="8">
        <v>2.16</v>
      </c>
      <c r="H9" s="8">
        <v>0.35</v>
      </c>
      <c r="I9" s="8">
        <v>4.84</v>
      </c>
      <c r="J9" s="8">
        <v>5.73</v>
      </c>
      <c r="K9" s="8">
        <v>4.9000000000000004</v>
      </c>
      <c r="L9" s="8">
        <v>0.72</v>
      </c>
      <c r="M9" s="3">
        <f t="shared" si="0"/>
        <v>0.2799305957200694</v>
      </c>
      <c r="N9" s="3">
        <f t="shared" si="1"/>
        <v>3.675925925925926</v>
      </c>
      <c r="O9"/>
    </row>
    <row r="10" spans="1:15" s="1" customFormat="1" x14ac:dyDescent="0.2">
      <c r="A10" s="7" t="s">
        <v>12</v>
      </c>
      <c r="B10" s="4">
        <v>45459</v>
      </c>
      <c r="C10" s="6">
        <v>54.94</v>
      </c>
      <c r="D10" s="8">
        <v>1.54</v>
      </c>
      <c r="E10" s="6">
        <v>17.38</v>
      </c>
      <c r="F10" s="8">
        <v>7.57</v>
      </c>
      <c r="G10" s="8">
        <v>2.15</v>
      </c>
      <c r="H10" s="8">
        <v>0.34</v>
      </c>
      <c r="I10" s="8">
        <v>4.53</v>
      </c>
      <c r="J10" s="8">
        <v>5.8</v>
      </c>
      <c r="K10" s="8">
        <v>5.21</v>
      </c>
      <c r="L10" s="8">
        <v>0.54</v>
      </c>
      <c r="M10" s="3">
        <f t="shared" si="0"/>
        <v>0.26064441887226703</v>
      </c>
      <c r="N10" s="3">
        <f t="shared" si="1"/>
        <v>3.5209302325581397</v>
      </c>
      <c r="O10"/>
    </row>
    <row r="11" spans="1:15" s="1" customFormat="1" x14ac:dyDescent="0.2">
      <c r="A11" s="7" t="s">
        <v>12</v>
      </c>
      <c r="B11" s="4">
        <v>45459</v>
      </c>
      <c r="C11" s="6">
        <v>54.18</v>
      </c>
      <c r="D11" s="8">
        <v>1.66</v>
      </c>
      <c r="E11" s="6">
        <v>17.309999999999999</v>
      </c>
      <c r="F11" s="8">
        <v>7.8</v>
      </c>
      <c r="G11" s="8">
        <v>2.2999999999999998</v>
      </c>
      <c r="H11" s="8">
        <v>0.35</v>
      </c>
      <c r="I11" s="8">
        <v>4.58</v>
      </c>
      <c r="J11" s="8">
        <v>6.09</v>
      </c>
      <c r="K11" s="8">
        <v>4.9400000000000004</v>
      </c>
      <c r="L11" s="8">
        <v>0.78</v>
      </c>
      <c r="M11" s="3">
        <f t="shared" si="0"/>
        <v>0.26458694396302718</v>
      </c>
      <c r="N11" s="3">
        <f t="shared" si="1"/>
        <v>3.3913043478260874</v>
      </c>
      <c r="O11"/>
    </row>
    <row r="12" spans="1:15" s="1" customFormat="1" x14ac:dyDescent="0.2">
      <c r="A12" s="7" t="s">
        <v>12</v>
      </c>
      <c r="B12" s="4">
        <v>45459</v>
      </c>
      <c r="C12" s="6">
        <v>54.03</v>
      </c>
      <c r="D12" s="8">
        <v>1.65</v>
      </c>
      <c r="E12" s="6">
        <v>17.25</v>
      </c>
      <c r="F12" s="8">
        <v>7.92</v>
      </c>
      <c r="G12" s="8">
        <v>2.23</v>
      </c>
      <c r="H12" s="8">
        <v>0.24</v>
      </c>
      <c r="I12" s="8">
        <v>4.88</v>
      </c>
      <c r="J12" s="8">
        <v>6.17</v>
      </c>
      <c r="K12" s="8">
        <v>4.9000000000000004</v>
      </c>
      <c r="L12" s="8">
        <v>0.74</v>
      </c>
      <c r="M12" s="3">
        <f t="shared" si="0"/>
        <v>0.28289855072463765</v>
      </c>
      <c r="N12" s="3">
        <f t="shared" si="1"/>
        <v>3.5515695067264574</v>
      </c>
      <c r="O12"/>
    </row>
    <row r="13" spans="1:15" s="1" customFormat="1" x14ac:dyDescent="0.2">
      <c r="A13" s="7" t="s">
        <v>12</v>
      </c>
      <c r="B13" s="4">
        <v>45459</v>
      </c>
      <c r="C13" s="6">
        <v>54.16</v>
      </c>
      <c r="D13" s="8">
        <v>1.52</v>
      </c>
      <c r="E13" s="6">
        <v>17.66</v>
      </c>
      <c r="F13" s="8">
        <v>8.1199999999999992</v>
      </c>
      <c r="G13" s="8">
        <v>1.99</v>
      </c>
      <c r="H13" s="8">
        <v>0.08</v>
      </c>
      <c r="I13" s="8">
        <v>4.91</v>
      </c>
      <c r="J13" s="8">
        <v>5.91</v>
      </c>
      <c r="K13" s="8">
        <v>5</v>
      </c>
      <c r="L13" s="8">
        <v>0.64</v>
      </c>
      <c r="M13" s="3">
        <f t="shared" si="0"/>
        <v>0.27802944507361271</v>
      </c>
      <c r="N13" s="3">
        <f t="shared" si="1"/>
        <v>4.0804020100502507</v>
      </c>
      <c r="O13"/>
    </row>
    <row r="14" spans="1:15" s="1" customFormat="1" x14ac:dyDescent="0.2">
      <c r="A14" s="7" t="s">
        <v>13</v>
      </c>
      <c r="B14" s="4">
        <v>45468</v>
      </c>
      <c r="C14" s="6">
        <v>53.75</v>
      </c>
      <c r="D14" s="8">
        <v>1.7</v>
      </c>
      <c r="E14" s="6">
        <v>17.25</v>
      </c>
      <c r="F14" s="8">
        <v>7.94</v>
      </c>
      <c r="G14" s="8">
        <v>3.05</v>
      </c>
      <c r="H14" s="8">
        <v>0.3</v>
      </c>
      <c r="I14" s="8">
        <v>5.28</v>
      </c>
      <c r="J14" s="8">
        <v>5.88</v>
      </c>
      <c r="K14" s="8">
        <v>3.73</v>
      </c>
      <c r="L14" s="8">
        <v>1.1299999999999999</v>
      </c>
      <c r="M14" s="3">
        <f t="shared" si="0"/>
        <v>0.30608695652173912</v>
      </c>
      <c r="N14" s="3">
        <f t="shared" si="1"/>
        <v>2.6032786885245907</v>
      </c>
      <c r="O14"/>
    </row>
    <row r="15" spans="1:15" s="1" customFormat="1" x14ac:dyDescent="0.2">
      <c r="A15" s="7" t="s">
        <v>13</v>
      </c>
      <c r="B15" s="4">
        <v>45468</v>
      </c>
      <c r="C15" s="6">
        <v>53.81</v>
      </c>
      <c r="D15" s="8">
        <v>1.58</v>
      </c>
      <c r="E15" s="6">
        <v>17.3</v>
      </c>
      <c r="F15" s="8">
        <v>7.74</v>
      </c>
      <c r="G15" s="8">
        <v>3.27</v>
      </c>
      <c r="H15" s="8">
        <v>0.39</v>
      </c>
      <c r="I15" s="8">
        <v>5.34</v>
      </c>
      <c r="J15" s="8">
        <v>5.8</v>
      </c>
      <c r="K15" s="8">
        <v>3.75</v>
      </c>
      <c r="L15" s="8">
        <v>1.03</v>
      </c>
      <c r="M15" s="3">
        <f t="shared" si="0"/>
        <v>0.30867052023121383</v>
      </c>
      <c r="N15" s="3">
        <f t="shared" si="1"/>
        <v>2.3669724770642202</v>
      </c>
      <c r="O15"/>
    </row>
    <row r="16" spans="1:15" s="1" customFormat="1" x14ac:dyDescent="0.2">
      <c r="A16" s="7" t="s">
        <v>13</v>
      </c>
      <c r="B16" s="4">
        <v>45468</v>
      </c>
      <c r="C16" s="6">
        <v>53.64</v>
      </c>
      <c r="D16" s="8">
        <v>1.74</v>
      </c>
      <c r="E16" s="6">
        <v>17.03</v>
      </c>
      <c r="F16" s="8">
        <v>7.78</v>
      </c>
      <c r="G16" s="8">
        <v>3.03</v>
      </c>
      <c r="H16" s="8">
        <v>0.34</v>
      </c>
      <c r="I16" s="8">
        <v>5.45</v>
      </c>
      <c r="J16" s="8">
        <v>5.83</v>
      </c>
      <c r="K16" s="8">
        <v>3.76</v>
      </c>
      <c r="L16" s="8">
        <v>1.39</v>
      </c>
      <c r="M16" s="3">
        <f t="shared" si="0"/>
        <v>0.32002348796241925</v>
      </c>
      <c r="N16" s="3">
        <f t="shared" si="1"/>
        <v>2.5676567656765679</v>
      </c>
      <c r="O16"/>
    </row>
    <row r="17" spans="1:15" s="1" customFormat="1" x14ac:dyDescent="0.2">
      <c r="A17" s="7" t="s">
        <v>13</v>
      </c>
      <c r="B17" s="4">
        <v>45468</v>
      </c>
      <c r="C17" s="6">
        <v>53.79</v>
      </c>
      <c r="D17" s="8">
        <v>1.81</v>
      </c>
      <c r="E17" s="6">
        <v>17.239999999999998</v>
      </c>
      <c r="F17" s="8">
        <v>7.67</v>
      </c>
      <c r="G17" s="8">
        <v>3.04</v>
      </c>
      <c r="H17" s="8">
        <v>0.34</v>
      </c>
      <c r="I17" s="8">
        <v>5.31</v>
      </c>
      <c r="J17" s="8">
        <v>5.79</v>
      </c>
      <c r="K17" s="8">
        <v>3.79</v>
      </c>
      <c r="L17" s="8">
        <v>1.23</v>
      </c>
      <c r="M17" s="3">
        <f t="shared" si="0"/>
        <v>0.30800464037122971</v>
      </c>
      <c r="N17" s="3">
        <f t="shared" si="1"/>
        <v>2.5230263157894735</v>
      </c>
      <c r="O17"/>
    </row>
    <row r="18" spans="1:15" s="1" customFormat="1" x14ac:dyDescent="0.2">
      <c r="A18" s="7" t="s">
        <v>13</v>
      </c>
      <c r="B18" s="4">
        <v>45468</v>
      </c>
      <c r="C18" s="6">
        <v>53.74</v>
      </c>
      <c r="D18" s="8">
        <v>1.82</v>
      </c>
      <c r="E18" s="6">
        <v>17.43</v>
      </c>
      <c r="F18" s="8">
        <v>7.79</v>
      </c>
      <c r="G18" s="8">
        <v>3.05</v>
      </c>
      <c r="H18" s="8">
        <v>0.32</v>
      </c>
      <c r="I18" s="8">
        <v>5.41</v>
      </c>
      <c r="J18" s="8">
        <v>5.89</v>
      </c>
      <c r="K18" s="8">
        <v>3.79</v>
      </c>
      <c r="L18" s="8">
        <v>0.77</v>
      </c>
      <c r="M18" s="3">
        <f t="shared" si="0"/>
        <v>0.31038439472174412</v>
      </c>
      <c r="N18" s="3">
        <f t="shared" si="1"/>
        <v>2.5540983606557379</v>
      </c>
      <c r="O18"/>
    </row>
    <row r="19" spans="1:15" s="1" customFormat="1" x14ac:dyDescent="0.2">
      <c r="A19" s="7" t="s">
        <v>13</v>
      </c>
      <c r="B19" s="4">
        <v>45468</v>
      </c>
      <c r="C19" s="6">
        <v>53.61</v>
      </c>
      <c r="D19" s="8">
        <v>1.73</v>
      </c>
      <c r="E19" s="6">
        <v>17.239999999999998</v>
      </c>
      <c r="F19" s="8">
        <v>7.65</v>
      </c>
      <c r="G19" s="8">
        <v>2.99</v>
      </c>
      <c r="H19" s="8">
        <v>0.31</v>
      </c>
      <c r="I19" s="8">
        <v>5.29</v>
      </c>
      <c r="J19" s="8">
        <v>6.42</v>
      </c>
      <c r="K19" s="8">
        <v>3.81</v>
      </c>
      <c r="L19" s="8">
        <v>0.96</v>
      </c>
      <c r="M19" s="3">
        <f t="shared" si="0"/>
        <v>0.30684454756380514</v>
      </c>
      <c r="N19" s="3">
        <f t="shared" si="1"/>
        <v>2.5585284280936453</v>
      </c>
      <c r="O19"/>
    </row>
    <row r="20" spans="1:15" s="1" customFormat="1" x14ac:dyDescent="0.2">
      <c r="A20" s="7" t="s">
        <v>13</v>
      </c>
      <c r="B20" s="4">
        <v>45468</v>
      </c>
      <c r="C20" s="6">
        <v>53.35</v>
      </c>
      <c r="D20" s="8">
        <v>1.61</v>
      </c>
      <c r="E20" s="6">
        <v>17.260000000000002</v>
      </c>
      <c r="F20" s="8">
        <v>7.84</v>
      </c>
      <c r="G20" s="8">
        <v>3.16</v>
      </c>
      <c r="H20" s="8">
        <v>0.38</v>
      </c>
      <c r="I20" s="8">
        <v>5.27</v>
      </c>
      <c r="J20" s="8">
        <v>6.2</v>
      </c>
      <c r="K20" s="8">
        <v>3.83</v>
      </c>
      <c r="L20" s="8">
        <v>1.0900000000000001</v>
      </c>
      <c r="M20" s="3">
        <f t="shared" si="0"/>
        <v>0.30533024333719577</v>
      </c>
      <c r="N20" s="3">
        <f t="shared" si="1"/>
        <v>2.481012658227848</v>
      </c>
      <c r="O20"/>
    </row>
    <row r="21" spans="1:15" s="1" customFormat="1" x14ac:dyDescent="0.2">
      <c r="A21" s="7" t="s">
        <v>13</v>
      </c>
      <c r="B21" s="4">
        <v>45468</v>
      </c>
      <c r="C21" s="6">
        <v>53.48</v>
      </c>
      <c r="D21" s="8">
        <v>1.64</v>
      </c>
      <c r="E21" s="6">
        <v>17.329999999999998</v>
      </c>
      <c r="F21" s="8">
        <v>7.97</v>
      </c>
      <c r="G21" s="8">
        <v>3.02</v>
      </c>
      <c r="H21" s="8">
        <v>0.22</v>
      </c>
      <c r="I21" s="8">
        <v>5.19</v>
      </c>
      <c r="J21" s="8">
        <v>6.3</v>
      </c>
      <c r="K21" s="8">
        <v>3.81</v>
      </c>
      <c r="L21" s="8">
        <v>1.04</v>
      </c>
      <c r="M21" s="3">
        <f t="shared" si="0"/>
        <v>0.29948066935949225</v>
      </c>
      <c r="N21" s="3">
        <f t="shared" si="1"/>
        <v>2.6390728476821192</v>
      </c>
      <c r="O21"/>
    </row>
    <row r="22" spans="1:15" s="1" customFormat="1" x14ac:dyDescent="0.2">
      <c r="A22" s="7" t="s">
        <v>13</v>
      </c>
      <c r="B22" s="4">
        <v>45468</v>
      </c>
      <c r="C22" s="6">
        <v>54.07</v>
      </c>
      <c r="D22" s="8">
        <v>1.63</v>
      </c>
      <c r="E22" s="6">
        <v>17.420000000000002</v>
      </c>
      <c r="F22" s="8">
        <v>7.52</v>
      </c>
      <c r="G22" s="8">
        <v>2.96</v>
      </c>
      <c r="H22" s="8">
        <v>0.3</v>
      </c>
      <c r="I22" s="8">
        <v>5.21</v>
      </c>
      <c r="J22" s="8">
        <v>6.13</v>
      </c>
      <c r="K22" s="8">
        <v>3.73</v>
      </c>
      <c r="L22" s="8">
        <v>1.05</v>
      </c>
      <c r="M22" s="3">
        <f t="shared" si="0"/>
        <v>0.29908151549942591</v>
      </c>
      <c r="N22" s="3">
        <f t="shared" si="1"/>
        <v>2.5405405405405403</v>
      </c>
      <c r="O22"/>
    </row>
    <row r="23" spans="1:15" s="1" customFormat="1" x14ac:dyDescent="0.2">
      <c r="A23" s="7" t="s">
        <v>13</v>
      </c>
      <c r="B23" s="4">
        <v>45468</v>
      </c>
      <c r="C23" s="6">
        <v>54.75</v>
      </c>
      <c r="D23" s="8">
        <v>1.45</v>
      </c>
      <c r="E23" s="6">
        <v>17.18</v>
      </c>
      <c r="F23" s="8">
        <v>7.59</v>
      </c>
      <c r="G23" s="8">
        <v>3.06</v>
      </c>
      <c r="H23" s="8">
        <v>0.18</v>
      </c>
      <c r="I23" s="8">
        <v>5.34</v>
      </c>
      <c r="J23" s="8">
        <v>5.37</v>
      </c>
      <c r="K23" s="8">
        <v>3.87</v>
      </c>
      <c r="L23" s="8">
        <v>1.19</v>
      </c>
      <c r="M23" s="3">
        <f t="shared" si="0"/>
        <v>0.3108265424912689</v>
      </c>
      <c r="N23" s="3">
        <f t="shared" si="1"/>
        <v>2.4803921568627452</v>
      </c>
      <c r="O23"/>
    </row>
    <row r="24" spans="1:15" s="1" customFormat="1" x14ac:dyDescent="0.2">
      <c r="A24" s="7" t="s">
        <v>15</v>
      </c>
      <c r="B24" s="4">
        <v>45477</v>
      </c>
      <c r="C24" s="6">
        <v>51.62</v>
      </c>
      <c r="D24" s="8">
        <v>1.95</v>
      </c>
      <c r="E24" s="6">
        <v>16.47</v>
      </c>
      <c r="F24" s="8">
        <v>9.1199999999999992</v>
      </c>
      <c r="G24" s="8">
        <v>3.13</v>
      </c>
      <c r="H24" s="8">
        <v>0.33</v>
      </c>
      <c r="I24" s="8">
        <v>5.43</v>
      </c>
      <c r="J24" s="8">
        <v>6.14</v>
      </c>
      <c r="K24" s="8">
        <v>4.8</v>
      </c>
      <c r="L24" s="8">
        <v>1.02</v>
      </c>
      <c r="M24" s="3">
        <f t="shared" ref="M24:M27" si="2">I24/E24</f>
        <v>0.32969034608378872</v>
      </c>
      <c r="N24" s="3">
        <f t="shared" ref="N24:N27" si="3">F24/G24</f>
        <v>2.9137380191693287</v>
      </c>
      <c r="O24"/>
    </row>
    <row r="25" spans="1:15" s="1" customFormat="1" x14ac:dyDescent="0.2">
      <c r="A25" s="7" t="s">
        <v>15</v>
      </c>
      <c r="B25" s="4">
        <v>45477</v>
      </c>
      <c r="C25" s="6">
        <v>53.53</v>
      </c>
      <c r="D25" s="8">
        <v>1.89</v>
      </c>
      <c r="E25" s="6">
        <v>16.8</v>
      </c>
      <c r="F25" s="8">
        <v>8.3800000000000008</v>
      </c>
      <c r="G25" s="8">
        <v>2.52</v>
      </c>
      <c r="H25" s="8">
        <v>0.39</v>
      </c>
      <c r="I25" s="8">
        <v>6.15</v>
      </c>
      <c r="J25" s="8">
        <v>6.08</v>
      </c>
      <c r="K25" s="8">
        <v>3.6</v>
      </c>
      <c r="L25" s="8">
        <v>0.66</v>
      </c>
      <c r="M25" s="3">
        <f t="shared" si="2"/>
        <v>0.3660714285714286</v>
      </c>
      <c r="N25" s="3">
        <f t="shared" si="3"/>
        <v>3.3253968253968256</v>
      </c>
      <c r="O25"/>
    </row>
    <row r="26" spans="1:15" s="1" customFormat="1" x14ac:dyDescent="0.2">
      <c r="A26" s="7" t="s">
        <v>15</v>
      </c>
      <c r="B26" s="4">
        <v>45477</v>
      </c>
      <c r="C26" s="6">
        <v>54.72</v>
      </c>
      <c r="D26" s="8">
        <v>1.64</v>
      </c>
      <c r="E26" s="6">
        <v>17.940000000000001</v>
      </c>
      <c r="F26" s="8">
        <v>7.04</v>
      </c>
      <c r="G26" s="8">
        <v>1.27</v>
      </c>
      <c r="H26" s="8">
        <v>0.31</v>
      </c>
      <c r="I26" s="8">
        <v>2.2200000000000002</v>
      </c>
      <c r="J26" s="8">
        <v>7.79</v>
      </c>
      <c r="K26" s="8">
        <v>5.98</v>
      </c>
      <c r="L26" s="8">
        <v>1.1000000000000001</v>
      </c>
      <c r="M26" s="3">
        <f t="shared" si="2"/>
        <v>0.12374581939799331</v>
      </c>
      <c r="N26" s="3">
        <f t="shared" si="3"/>
        <v>5.5433070866141732</v>
      </c>
      <c r="O26"/>
    </row>
    <row r="27" spans="1:15" s="1" customFormat="1" x14ac:dyDescent="0.2">
      <c r="A27" s="7" t="s">
        <v>15</v>
      </c>
      <c r="B27" s="4">
        <v>45477</v>
      </c>
      <c r="C27" s="6">
        <v>53.79</v>
      </c>
      <c r="D27" s="8">
        <v>1.84</v>
      </c>
      <c r="E27" s="6">
        <v>16.53</v>
      </c>
      <c r="F27" s="8">
        <v>8.0500000000000007</v>
      </c>
      <c r="G27" s="8">
        <v>2.4500000000000002</v>
      </c>
      <c r="H27" s="8">
        <v>0.31</v>
      </c>
      <c r="I27" s="8">
        <v>5.19</v>
      </c>
      <c r="J27" s="8">
        <v>5.89</v>
      </c>
      <c r="K27" s="8">
        <v>5.0599999999999996</v>
      </c>
      <c r="L27" s="8">
        <v>0.89</v>
      </c>
      <c r="M27" s="3">
        <f t="shared" si="2"/>
        <v>0.31397459165154268</v>
      </c>
      <c r="N27" s="3">
        <f t="shared" si="3"/>
        <v>3.2857142857142856</v>
      </c>
      <c r="O27"/>
    </row>
    <row r="28" spans="1:15" s="1" customFormat="1" x14ac:dyDescent="0.2">
      <c r="A28" s="7" t="s">
        <v>15</v>
      </c>
      <c r="B28" s="4">
        <v>45477</v>
      </c>
      <c r="C28" s="6">
        <v>55.17</v>
      </c>
      <c r="D28" s="8">
        <v>1.69</v>
      </c>
      <c r="E28" s="6">
        <v>17.23</v>
      </c>
      <c r="F28" s="8">
        <v>8.75</v>
      </c>
      <c r="G28" s="8">
        <v>1.42</v>
      </c>
      <c r="H28" s="8">
        <v>0.21</v>
      </c>
      <c r="I28" s="8">
        <v>1.98</v>
      </c>
      <c r="J28" s="8">
        <v>6.41</v>
      </c>
      <c r="K28" s="8">
        <v>5.87</v>
      </c>
      <c r="L28" s="8">
        <v>1.25</v>
      </c>
      <c r="M28" s="3">
        <f t="shared" si="0"/>
        <v>0.11491584445734185</v>
      </c>
      <c r="N28" s="3">
        <f t="shared" si="1"/>
        <v>6.1619718309859159</v>
      </c>
      <c r="O28"/>
    </row>
    <row r="29" spans="1:15" s="1" customFormat="1" x14ac:dyDescent="0.2">
      <c r="A29" s="7" t="s">
        <v>15</v>
      </c>
      <c r="B29" s="4">
        <v>45477</v>
      </c>
      <c r="C29" s="6">
        <v>56.3</v>
      </c>
      <c r="D29" s="8">
        <v>1.66</v>
      </c>
      <c r="E29" s="6">
        <v>17.690000000000001</v>
      </c>
      <c r="F29" s="8">
        <v>7.18</v>
      </c>
      <c r="G29" s="8">
        <v>1.1100000000000001</v>
      </c>
      <c r="H29" s="8">
        <v>0.33</v>
      </c>
      <c r="I29" s="8">
        <v>1.96</v>
      </c>
      <c r="J29" s="8">
        <v>6.43</v>
      </c>
      <c r="K29" s="8">
        <v>6</v>
      </c>
      <c r="L29" s="8">
        <v>1.34</v>
      </c>
      <c r="M29" s="3">
        <f t="shared" si="0"/>
        <v>0.11079706048615036</v>
      </c>
      <c r="N29" s="3">
        <f t="shared" si="1"/>
        <v>6.4684684684684672</v>
      </c>
      <c r="O29"/>
    </row>
    <row r="30" spans="1:15" s="1" customFormat="1" x14ac:dyDescent="0.2">
      <c r="A30" s="7" t="s">
        <v>15</v>
      </c>
      <c r="B30" s="4">
        <v>45477</v>
      </c>
      <c r="C30" s="6">
        <v>55.38</v>
      </c>
      <c r="D30" s="8">
        <v>1.53</v>
      </c>
      <c r="E30" s="6">
        <v>17.89</v>
      </c>
      <c r="F30" s="8">
        <v>7.09</v>
      </c>
      <c r="G30" s="8">
        <v>1.23</v>
      </c>
      <c r="H30" s="8">
        <v>0.24</v>
      </c>
      <c r="I30" s="8">
        <v>2.94</v>
      </c>
      <c r="J30" s="8">
        <v>6.49</v>
      </c>
      <c r="K30" s="8">
        <v>5.67</v>
      </c>
      <c r="L30" s="8">
        <v>1.55</v>
      </c>
      <c r="M30" s="3">
        <f t="shared" si="0"/>
        <v>0.16433761878144215</v>
      </c>
      <c r="N30" s="3">
        <f t="shared" si="1"/>
        <v>5.7642276422764231</v>
      </c>
      <c r="O30"/>
    </row>
    <row r="31" spans="1:15" s="1" customFormat="1" x14ac:dyDescent="0.2">
      <c r="A31" s="7" t="s">
        <v>15</v>
      </c>
      <c r="B31" s="4">
        <v>45477</v>
      </c>
      <c r="C31" s="6">
        <v>53.71</v>
      </c>
      <c r="D31" s="8">
        <v>1.82</v>
      </c>
      <c r="E31" s="6">
        <v>15.53</v>
      </c>
      <c r="F31" s="8">
        <v>8.0500000000000007</v>
      </c>
      <c r="G31" s="8">
        <v>2.94</v>
      </c>
      <c r="H31" s="8">
        <v>0.37</v>
      </c>
      <c r="I31" s="8">
        <v>6.36</v>
      </c>
      <c r="J31" s="8">
        <v>5.87</v>
      </c>
      <c r="K31" s="8">
        <v>4.43</v>
      </c>
      <c r="L31" s="8">
        <v>0.93</v>
      </c>
      <c r="M31" s="3">
        <f t="shared" si="0"/>
        <v>0.40952994204764975</v>
      </c>
      <c r="N31" s="3">
        <f t="shared" si="1"/>
        <v>2.7380952380952386</v>
      </c>
      <c r="O31"/>
    </row>
    <row r="32" spans="1:15" s="1" customFormat="1" x14ac:dyDescent="0.2">
      <c r="A32" s="7" t="s">
        <v>15</v>
      </c>
      <c r="B32" s="4">
        <v>45477</v>
      </c>
      <c r="C32" s="6">
        <v>55.58</v>
      </c>
      <c r="D32" s="8">
        <v>1.34</v>
      </c>
      <c r="E32" s="6">
        <v>18.09</v>
      </c>
      <c r="F32" s="8">
        <v>7.12</v>
      </c>
      <c r="G32" s="8">
        <v>1.41</v>
      </c>
      <c r="H32" s="8">
        <v>0.26</v>
      </c>
      <c r="I32" s="8">
        <v>1.61</v>
      </c>
      <c r="J32" s="8">
        <v>7.22</v>
      </c>
      <c r="K32" s="8">
        <v>6.18</v>
      </c>
      <c r="L32" s="8">
        <v>1.19</v>
      </c>
      <c r="M32" s="3">
        <f t="shared" si="0"/>
        <v>8.8999447208402443E-2</v>
      </c>
      <c r="N32" s="3">
        <f t="shared" si="1"/>
        <v>5.0496453900709222</v>
      </c>
      <c r="O32"/>
    </row>
    <row r="33" spans="1:15" s="1" customFormat="1" x14ac:dyDescent="0.2">
      <c r="A33" s="7" t="s">
        <v>15</v>
      </c>
      <c r="B33" s="4">
        <v>45477</v>
      </c>
      <c r="C33" s="6">
        <v>54.15</v>
      </c>
      <c r="D33" s="8">
        <v>1.62</v>
      </c>
      <c r="E33" s="6">
        <v>17.29</v>
      </c>
      <c r="F33" s="8">
        <v>7.2</v>
      </c>
      <c r="G33" s="8">
        <v>1.88</v>
      </c>
      <c r="H33" s="8">
        <v>0.25</v>
      </c>
      <c r="I33" s="8">
        <v>3.98</v>
      </c>
      <c r="J33" s="8">
        <v>6.77</v>
      </c>
      <c r="K33" s="8">
        <v>5.61</v>
      </c>
      <c r="L33" s="8">
        <v>1.25</v>
      </c>
      <c r="M33" s="3">
        <f t="shared" si="0"/>
        <v>0.23019086176980916</v>
      </c>
      <c r="N33" s="3">
        <f t="shared" si="1"/>
        <v>3.8297872340425534</v>
      </c>
      <c r="O33"/>
    </row>
    <row r="34" spans="1:15" s="1" customFormat="1" x14ac:dyDescent="0.2">
      <c r="A34" s="7" t="s">
        <v>14</v>
      </c>
      <c r="B34" s="4">
        <v>45477</v>
      </c>
      <c r="C34" s="6">
        <v>51.91</v>
      </c>
      <c r="D34" s="8">
        <v>2.09</v>
      </c>
      <c r="E34" s="6">
        <v>16.059999999999999</v>
      </c>
      <c r="F34" s="8">
        <v>9.2799999999999994</v>
      </c>
      <c r="G34" s="8">
        <v>3.93</v>
      </c>
      <c r="H34" s="8">
        <v>0.21</v>
      </c>
      <c r="I34" s="8">
        <v>7.59</v>
      </c>
      <c r="J34" s="8">
        <v>4.95</v>
      </c>
      <c r="K34" s="8">
        <v>3.18</v>
      </c>
      <c r="L34" s="8">
        <v>0.8</v>
      </c>
      <c r="M34" s="3">
        <f t="shared" si="0"/>
        <v>0.4726027397260274</v>
      </c>
      <c r="N34" s="3">
        <f t="shared" si="1"/>
        <v>2.3613231552162848</v>
      </c>
      <c r="O34"/>
    </row>
    <row r="35" spans="1:15" s="1" customFormat="1" x14ac:dyDescent="0.2">
      <c r="A35" s="7" t="s">
        <v>14</v>
      </c>
      <c r="B35" s="4">
        <v>45477</v>
      </c>
      <c r="C35" s="6">
        <v>51.61</v>
      </c>
      <c r="D35" s="8">
        <v>2.17</v>
      </c>
      <c r="E35" s="6">
        <v>15.14</v>
      </c>
      <c r="F35" s="8">
        <v>9.91</v>
      </c>
      <c r="G35" s="8">
        <v>4.05</v>
      </c>
      <c r="H35" s="8">
        <v>0.14000000000000001</v>
      </c>
      <c r="I35" s="8">
        <v>8.74</v>
      </c>
      <c r="J35" s="8">
        <v>4.55</v>
      </c>
      <c r="K35" s="8">
        <v>2.89</v>
      </c>
      <c r="L35" s="8">
        <v>0.8</v>
      </c>
      <c r="M35" s="3">
        <f t="shared" si="0"/>
        <v>0.57727873183619549</v>
      </c>
      <c r="N35" s="3">
        <f t="shared" si="1"/>
        <v>2.4469135802469135</v>
      </c>
      <c r="O35"/>
    </row>
    <row r="36" spans="1:15" s="1" customFormat="1" x14ac:dyDescent="0.2">
      <c r="A36" s="7" t="s">
        <v>14</v>
      </c>
      <c r="B36" s="4">
        <v>45477</v>
      </c>
      <c r="C36" s="6">
        <v>52.02</v>
      </c>
      <c r="D36" s="8">
        <v>2.09</v>
      </c>
      <c r="E36" s="6">
        <v>16.23</v>
      </c>
      <c r="F36" s="8">
        <v>9.33</v>
      </c>
      <c r="G36" s="8">
        <v>3.64</v>
      </c>
      <c r="H36" s="8">
        <v>0.28000000000000003</v>
      </c>
      <c r="I36" s="8">
        <v>7.6</v>
      </c>
      <c r="J36" s="8">
        <v>4.82</v>
      </c>
      <c r="K36" s="8">
        <v>3.27</v>
      </c>
      <c r="L36" s="8">
        <v>0.72</v>
      </c>
      <c r="M36" s="3">
        <f t="shared" si="0"/>
        <v>0.46826863832409116</v>
      </c>
      <c r="N36" s="3">
        <f t="shared" si="1"/>
        <v>2.563186813186813</v>
      </c>
      <c r="O36"/>
    </row>
    <row r="37" spans="1:15" s="1" customFormat="1" x14ac:dyDescent="0.2">
      <c r="A37" s="7" t="s">
        <v>14</v>
      </c>
      <c r="B37" s="4">
        <v>45477</v>
      </c>
      <c r="C37" s="6">
        <v>51.48</v>
      </c>
      <c r="D37" s="8">
        <v>2.02</v>
      </c>
      <c r="E37" s="6">
        <v>16.36</v>
      </c>
      <c r="F37" s="8">
        <v>9.69</v>
      </c>
      <c r="G37" s="8">
        <v>3.59</v>
      </c>
      <c r="H37" s="8">
        <v>0.33</v>
      </c>
      <c r="I37" s="8">
        <v>7.84</v>
      </c>
      <c r="J37" s="8">
        <v>4.63</v>
      </c>
      <c r="K37" s="8">
        <v>3.11</v>
      </c>
      <c r="L37" s="8">
        <v>0.95</v>
      </c>
      <c r="M37" s="3">
        <f t="shared" si="0"/>
        <v>0.47921760391198043</v>
      </c>
      <c r="N37" s="3">
        <f t="shared" si="1"/>
        <v>2.6991643454038998</v>
      </c>
      <c r="O37"/>
    </row>
    <row r="38" spans="1:15" s="1" customFormat="1" x14ac:dyDescent="0.2">
      <c r="A38" s="7" t="s">
        <v>14</v>
      </c>
      <c r="B38" s="4">
        <v>45477</v>
      </c>
      <c r="C38" s="6">
        <v>52.07</v>
      </c>
      <c r="D38" s="8">
        <v>2.0299999999999998</v>
      </c>
      <c r="E38" s="6">
        <v>16.23</v>
      </c>
      <c r="F38" s="8">
        <v>9.39</v>
      </c>
      <c r="G38" s="8">
        <v>3.59</v>
      </c>
      <c r="H38" s="8">
        <v>0.35</v>
      </c>
      <c r="I38" s="8">
        <v>7.41</v>
      </c>
      <c r="J38" s="8">
        <v>4.82</v>
      </c>
      <c r="K38" s="8">
        <v>3.35</v>
      </c>
      <c r="L38" s="8">
        <v>0.76</v>
      </c>
      <c r="M38" s="3">
        <f t="shared" si="0"/>
        <v>0.45656192236598891</v>
      </c>
      <c r="N38" s="3">
        <f t="shared" si="1"/>
        <v>2.6155988857938723</v>
      </c>
      <c r="O38"/>
    </row>
    <row r="39" spans="1:15" s="1" customFormat="1" x14ac:dyDescent="0.2">
      <c r="A39" s="7" t="s">
        <v>14</v>
      </c>
      <c r="B39" s="4">
        <v>45477</v>
      </c>
      <c r="C39" s="6">
        <v>51.7</v>
      </c>
      <c r="D39" s="8">
        <v>2.11</v>
      </c>
      <c r="E39" s="6">
        <v>16.34</v>
      </c>
      <c r="F39" s="8">
        <v>9.42</v>
      </c>
      <c r="G39" s="8">
        <v>3.82</v>
      </c>
      <c r="H39" s="8">
        <v>0.15</v>
      </c>
      <c r="I39" s="8">
        <v>7.29</v>
      </c>
      <c r="J39" s="8">
        <v>5.04</v>
      </c>
      <c r="K39" s="8">
        <v>3.28</v>
      </c>
      <c r="L39" s="8">
        <v>0.86</v>
      </c>
      <c r="M39" s="3">
        <f t="shared" si="0"/>
        <v>0.44614443084455324</v>
      </c>
      <c r="N39" s="3">
        <f t="shared" si="1"/>
        <v>2.4659685863874348</v>
      </c>
      <c r="O39"/>
    </row>
    <row r="40" spans="1:15" s="1" customFormat="1" x14ac:dyDescent="0.2">
      <c r="A40" s="7" t="s">
        <v>14</v>
      </c>
      <c r="B40" s="4">
        <v>45477</v>
      </c>
      <c r="C40" s="6">
        <v>51.89</v>
      </c>
      <c r="D40" s="8">
        <v>2.11</v>
      </c>
      <c r="E40" s="6">
        <v>16.149999999999999</v>
      </c>
      <c r="F40" s="8">
        <v>9.7799999999999994</v>
      </c>
      <c r="G40" s="8">
        <v>3.62</v>
      </c>
      <c r="H40" s="8">
        <v>0.37</v>
      </c>
      <c r="I40" s="8">
        <v>7.44</v>
      </c>
      <c r="J40" s="8">
        <v>4.6500000000000004</v>
      </c>
      <c r="K40" s="8">
        <v>3.23</v>
      </c>
      <c r="L40" s="8">
        <v>0.77</v>
      </c>
      <c r="M40" s="3">
        <f t="shared" si="0"/>
        <v>0.46068111455108368</v>
      </c>
      <c r="N40" s="3">
        <f t="shared" si="1"/>
        <v>2.7016574585635356</v>
      </c>
      <c r="O40"/>
    </row>
    <row r="41" spans="1:15" s="1" customFormat="1" x14ac:dyDescent="0.2">
      <c r="A41" s="7" t="s">
        <v>14</v>
      </c>
      <c r="B41" s="4">
        <v>45477</v>
      </c>
      <c r="C41" s="6">
        <v>52.54</v>
      </c>
      <c r="D41" s="8">
        <v>1.97</v>
      </c>
      <c r="E41" s="6">
        <v>16.190000000000001</v>
      </c>
      <c r="F41" s="8">
        <v>9.34</v>
      </c>
      <c r="G41" s="8">
        <v>3.52</v>
      </c>
      <c r="H41" s="8">
        <v>0.26</v>
      </c>
      <c r="I41" s="8">
        <v>7.41</v>
      </c>
      <c r="J41" s="8">
        <v>4.62</v>
      </c>
      <c r="K41" s="8">
        <v>3.43</v>
      </c>
      <c r="L41" s="8">
        <v>0.72</v>
      </c>
      <c r="M41" s="3">
        <f t="shared" si="0"/>
        <v>0.45768993205682518</v>
      </c>
      <c r="N41" s="3">
        <f t="shared" si="1"/>
        <v>2.6534090909090908</v>
      </c>
      <c r="O41"/>
    </row>
    <row r="42" spans="1:15" s="1" customFormat="1" x14ac:dyDescent="0.2">
      <c r="A42" s="7" t="s">
        <v>16</v>
      </c>
      <c r="B42" s="4">
        <v>45480</v>
      </c>
      <c r="C42" s="6">
        <v>50.97</v>
      </c>
      <c r="D42" s="8">
        <v>1.73</v>
      </c>
      <c r="E42" s="6">
        <v>16.11</v>
      </c>
      <c r="F42" s="6">
        <v>10.63</v>
      </c>
      <c r="G42" s="8">
        <v>3.46</v>
      </c>
      <c r="H42" s="8">
        <v>0.28999999999999998</v>
      </c>
      <c r="I42" s="8">
        <v>7.72</v>
      </c>
      <c r="J42" s="8">
        <v>4.93</v>
      </c>
      <c r="K42" s="8">
        <v>3.29</v>
      </c>
      <c r="L42" s="8">
        <v>0.87</v>
      </c>
      <c r="M42" s="3">
        <f t="shared" si="0"/>
        <v>0.4792054624456859</v>
      </c>
      <c r="N42" s="3">
        <f t="shared" si="1"/>
        <v>3.0722543352601157</v>
      </c>
      <c r="O42"/>
    </row>
    <row r="43" spans="1:15" s="1" customFormat="1" x14ac:dyDescent="0.2">
      <c r="A43" s="7" t="s">
        <v>16</v>
      </c>
      <c r="B43" s="4">
        <v>45480</v>
      </c>
      <c r="C43" s="6">
        <v>51.72</v>
      </c>
      <c r="D43" s="8">
        <v>2.11</v>
      </c>
      <c r="E43" s="6">
        <v>16.309999999999999</v>
      </c>
      <c r="F43" s="8">
        <v>9.43</v>
      </c>
      <c r="G43" s="8">
        <v>3.86</v>
      </c>
      <c r="H43" s="8">
        <v>0.28999999999999998</v>
      </c>
      <c r="I43" s="8">
        <v>7.46</v>
      </c>
      <c r="J43" s="8">
        <v>4.88</v>
      </c>
      <c r="K43" s="8">
        <v>3.21</v>
      </c>
      <c r="L43" s="8">
        <v>0.74</v>
      </c>
      <c r="M43" s="3">
        <f t="shared" si="0"/>
        <v>0.457388105456775</v>
      </c>
      <c r="N43" s="3">
        <f t="shared" si="1"/>
        <v>2.4430051813471501</v>
      </c>
      <c r="O43"/>
    </row>
    <row r="44" spans="1:15" s="1" customFormat="1" x14ac:dyDescent="0.2">
      <c r="A44" s="7" t="s">
        <v>16</v>
      </c>
      <c r="B44" s="4">
        <v>45480</v>
      </c>
      <c r="C44" s="6">
        <v>51.77</v>
      </c>
      <c r="D44" s="8">
        <v>2.0699999999999998</v>
      </c>
      <c r="E44" s="6">
        <v>16.170000000000002</v>
      </c>
      <c r="F44" s="8">
        <v>9.56</v>
      </c>
      <c r="G44" s="8">
        <v>3.52</v>
      </c>
      <c r="H44" s="8">
        <v>0.28000000000000003</v>
      </c>
      <c r="I44" s="8">
        <v>7.64</v>
      </c>
      <c r="J44" s="8">
        <v>4.8600000000000003</v>
      </c>
      <c r="K44" s="8">
        <v>3.24</v>
      </c>
      <c r="L44" s="8">
        <v>0.89</v>
      </c>
      <c r="M44" s="3">
        <f t="shared" si="0"/>
        <v>0.47247990105132953</v>
      </c>
      <c r="N44" s="3">
        <f t="shared" si="1"/>
        <v>2.7159090909090908</v>
      </c>
      <c r="O44"/>
    </row>
    <row r="45" spans="1:15" s="1" customFormat="1" x14ac:dyDescent="0.2">
      <c r="A45" s="7" t="s">
        <v>16</v>
      </c>
      <c r="B45" s="4">
        <v>45480</v>
      </c>
      <c r="C45" s="6">
        <v>50.91</v>
      </c>
      <c r="D45" s="8">
        <v>1.83</v>
      </c>
      <c r="E45" s="6">
        <v>16.84</v>
      </c>
      <c r="F45" s="8">
        <v>9.7799999999999994</v>
      </c>
      <c r="G45" s="8">
        <v>3.61</v>
      </c>
      <c r="H45" s="8">
        <v>0.39</v>
      </c>
      <c r="I45" s="8">
        <v>7.76</v>
      </c>
      <c r="J45" s="8">
        <v>5.13</v>
      </c>
      <c r="K45" s="8">
        <v>3.23</v>
      </c>
      <c r="L45" s="8">
        <v>0.52</v>
      </c>
      <c r="M45" s="3">
        <f t="shared" si="0"/>
        <v>0.46080760095011875</v>
      </c>
      <c r="N45" s="3">
        <f t="shared" si="1"/>
        <v>2.709141274238227</v>
      </c>
      <c r="O45"/>
    </row>
    <row r="46" spans="1:15" s="1" customFormat="1" x14ac:dyDescent="0.2">
      <c r="A46" s="7" t="s">
        <v>16</v>
      </c>
      <c r="B46" s="4">
        <v>45480</v>
      </c>
      <c r="C46" s="6">
        <v>51.84</v>
      </c>
      <c r="D46" s="8">
        <v>1.92</v>
      </c>
      <c r="E46" s="6">
        <v>16.600000000000001</v>
      </c>
      <c r="F46" s="8">
        <v>9.2200000000000006</v>
      </c>
      <c r="G46" s="8">
        <v>3.6</v>
      </c>
      <c r="H46" s="8">
        <v>0.17</v>
      </c>
      <c r="I46" s="8">
        <v>7.24</v>
      </c>
      <c r="J46" s="8">
        <v>5.29</v>
      </c>
      <c r="K46" s="8">
        <v>3.3</v>
      </c>
      <c r="L46" s="8">
        <v>0.81</v>
      </c>
      <c r="M46" s="3">
        <f t="shared" si="0"/>
        <v>0.43614457831325298</v>
      </c>
      <c r="N46" s="3">
        <f t="shared" si="1"/>
        <v>2.5611111111111113</v>
      </c>
      <c r="O46"/>
    </row>
    <row r="47" spans="1:15" s="1" customFormat="1" x14ac:dyDescent="0.2">
      <c r="A47" s="7" t="s">
        <v>16</v>
      </c>
      <c r="B47" s="4">
        <v>45480</v>
      </c>
      <c r="C47" s="6">
        <v>51.97</v>
      </c>
      <c r="D47" s="8">
        <v>2</v>
      </c>
      <c r="E47" s="6">
        <v>16.420000000000002</v>
      </c>
      <c r="F47" s="8">
        <v>9.69</v>
      </c>
      <c r="G47" s="8">
        <v>3.73</v>
      </c>
      <c r="H47" s="8">
        <v>0.21</v>
      </c>
      <c r="I47" s="8">
        <v>7.43</v>
      </c>
      <c r="J47" s="8">
        <v>4.59</v>
      </c>
      <c r="K47" s="8">
        <v>3.12</v>
      </c>
      <c r="L47" s="8">
        <v>0.82</v>
      </c>
      <c r="M47" s="3">
        <f t="shared" si="0"/>
        <v>0.45249695493300846</v>
      </c>
      <c r="N47" s="3">
        <f t="shared" si="1"/>
        <v>2.5978552278820373</v>
      </c>
      <c r="O47"/>
    </row>
    <row r="48" spans="1:15" s="1" customFormat="1" x14ac:dyDescent="0.2">
      <c r="A48" s="7" t="s">
        <v>16</v>
      </c>
      <c r="B48" s="4">
        <v>45480</v>
      </c>
      <c r="C48" s="6">
        <v>52.21</v>
      </c>
      <c r="D48" s="8">
        <v>1.8</v>
      </c>
      <c r="E48" s="6">
        <v>16.62</v>
      </c>
      <c r="F48" s="8">
        <v>9.26</v>
      </c>
      <c r="G48" s="8">
        <v>3.74</v>
      </c>
      <c r="H48" s="8">
        <v>0.28999999999999998</v>
      </c>
      <c r="I48" s="8">
        <v>7.71</v>
      </c>
      <c r="J48" s="8">
        <v>4.25</v>
      </c>
      <c r="K48" s="8">
        <v>3.11</v>
      </c>
      <c r="L48" s="8">
        <v>1.01</v>
      </c>
      <c r="M48" s="3">
        <f t="shared" si="0"/>
        <v>0.46389891696750901</v>
      </c>
      <c r="N48" s="3">
        <f t="shared" si="1"/>
        <v>2.475935828877005</v>
      </c>
      <c r="O48"/>
    </row>
    <row r="49" spans="1:15" s="1" customFormat="1" x14ac:dyDescent="0.2">
      <c r="A49" s="7" t="s">
        <v>16</v>
      </c>
      <c r="B49" s="4">
        <v>45480</v>
      </c>
      <c r="C49" s="6">
        <v>51.99</v>
      </c>
      <c r="D49" s="8">
        <v>1.83</v>
      </c>
      <c r="E49" s="6">
        <v>16.66</v>
      </c>
      <c r="F49" s="8">
        <v>9.35</v>
      </c>
      <c r="G49" s="8">
        <v>3.8</v>
      </c>
      <c r="H49" s="8">
        <v>0.24</v>
      </c>
      <c r="I49" s="8">
        <v>7.32</v>
      </c>
      <c r="J49" s="8">
        <v>4.57</v>
      </c>
      <c r="K49" s="8">
        <v>3.26</v>
      </c>
      <c r="L49" s="8">
        <v>0.98</v>
      </c>
      <c r="M49" s="3">
        <f t="shared" si="0"/>
        <v>0.43937575030012005</v>
      </c>
      <c r="N49" s="3">
        <f t="shared" si="1"/>
        <v>2.4605263157894739</v>
      </c>
      <c r="O49"/>
    </row>
    <row r="50" spans="1:15" s="1" customFormat="1" x14ac:dyDescent="0.2">
      <c r="A50" s="7" t="s">
        <v>16</v>
      </c>
      <c r="B50" s="4">
        <v>45480</v>
      </c>
      <c r="C50" s="6">
        <v>52.28</v>
      </c>
      <c r="D50" s="8">
        <v>2.17</v>
      </c>
      <c r="E50" s="6">
        <v>16.350000000000001</v>
      </c>
      <c r="F50" s="8">
        <v>9.18</v>
      </c>
      <c r="G50" s="8">
        <v>3.66</v>
      </c>
      <c r="H50" s="8">
        <v>0.28999999999999998</v>
      </c>
      <c r="I50" s="8">
        <v>7.5</v>
      </c>
      <c r="J50" s="8">
        <v>4.71</v>
      </c>
      <c r="K50" s="8">
        <v>3.11</v>
      </c>
      <c r="L50" s="8">
        <v>0.74</v>
      </c>
      <c r="M50" s="3">
        <f t="shared" si="0"/>
        <v>0.4587155963302752</v>
      </c>
      <c r="N50" s="3">
        <f t="shared" si="1"/>
        <v>2.5081967213114753</v>
      </c>
      <c r="O50"/>
    </row>
    <row r="51" spans="1:15" s="1" customFormat="1" x14ac:dyDescent="0.2">
      <c r="A51" s="7" t="s">
        <v>16</v>
      </c>
      <c r="B51" s="4">
        <v>45480</v>
      </c>
      <c r="C51" s="6">
        <v>51.97</v>
      </c>
      <c r="D51" s="8">
        <v>1.96</v>
      </c>
      <c r="E51" s="6">
        <v>16.3</v>
      </c>
      <c r="F51" s="8">
        <v>9.3699999999999992</v>
      </c>
      <c r="G51" s="8">
        <v>3.81</v>
      </c>
      <c r="H51" s="8">
        <v>0.34</v>
      </c>
      <c r="I51" s="8">
        <v>7.36</v>
      </c>
      <c r="J51" s="8">
        <v>4.6100000000000003</v>
      </c>
      <c r="K51" s="8">
        <v>3.25</v>
      </c>
      <c r="L51" s="8">
        <v>1.02</v>
      </c>
      <c r="M51" s="3">
        <f t="shared" si="0"/>
        <v>0.45153374233128835</v>
      </c>
      <c r="N51" s="3">
        <f t="shared" si="1"/>
        <v>2.4593175853018372</v>
      </c>
      <c r="O51"/>
    </row>
    <row r="52" spans="1:15" x14ac:dyDescent="0.2">
      <c r="A52" s="7" t="s">
        <v>17</v>
      </c>
      <c r="B52" s="2">
        <v>45488</v>
      </c>
      <c r="C52" s="6">
        <v>51.55</v>
      </c>
      <c r="D52" s="8">
        <v>2.0499999999999998</v>
      </c>
      <c r="E52" s="6">
        <v>16.690000000000001</v>
      </c>
      <c r="F52" s="8">
        <v>9.49</v>
      </c>
      <c r="G52" s="8">
        <v>3.66</v>
      </c>
      <c r="H52" s="8">
        <v>0.28000000000000003</v>
      </c>
      <c r="I52" s="8">
        <v>7.28</v>
      </c>
      <c r="J52" s="8">
        <v>4.75</v>
      </c>
      <c r="K52" s="8">
        <v>3.34</v>
      </c>
      <c r="L52" s="8">
        <v>0.9</v>
      </c>
      <c r="M52" s="3">
        <f t="shared" si="0"/>
        <v>0.43618933493109646</v>
      </c>
      <c r="N52" s="3">
        <f t="shared" si="1"/>
        <v>2.5928961748633879</v>
      </c>
    </row>
    <row r="53" spans="1:15" x14ac:dyDescent="0.2">
      <c r="A53" s="7" t="s">
        <v>17</v>
      </c>
      <c r="B53" s="2">
        <v>45488</v>
      </c>
      <c r="C53" s="6">
        <v>51.81</v>
      </c>
      <c r="D53" s="8">
        <v>2</v>
      </c>
      <c r="E53" s="6">
        <v>16.39</v>
      </c>
      <c r="F53" s="8">
        <v>9.77</v>
      </c>
      <c r="G53" s="8">
        <v>3.67</v>
      </c>
      <c r="H53" s="8">
        <v>0.19</v>
      </c>
      <c r="I53" s="8">
        <v>7.53</v>
      </c>
      <c r="J53" s="8">
        <v>4.6100000000000003</v>
      </c>
      <c r="K53" s="8">
        <v>3.15</v>
      </c>
      <c r="L53" s="8">
        <v>0.88</v>
      </c>
      <c r="M53" s="3">
        <f t="shared" si="0"/>
        <v>0.45942647956070776</v>
      </c>
      <c r="N53" s="3">
        <f t="shared" si="1"/>
        <v>2.6621253405994549</v>
      </c>
    </row>
    <row r="54" spans="1:15" x14ac:dyDescent="0.2">
      <c r="A54" s="7" t="s">
        <v>17</v>
      </c>
      <c r="B54" s="2">
        <v>45488</v>
      </c>
      <c r="C54" s="6">
        <v>51.89</v>
      </c>
      <c r="D54" s="8">
        <v>1.91</v>
      </c>
      <c r="E54" s="6">
        <v>16.63</v>
      </c>
      <c r="F54" s="8">
        <v>9.51</v>
      </c>
      <c r="G54" s="8">
        <v>3.64</v>
      </c>
      <c r="H54" s="8">
        <v>0.27</v>
      </c>
      <c r="I54" s="8">
        <v>7.46</v>
      </c>
      <c r="J54" s="8">
        <v>4.6100000000000003</v>
      </c>
      <c r="K54" s="8">
        <v>3.14</v>
      </c>
      <c r="L54" s="8">
        <v>0.95</v>
      </c>
      <c r="M54" s="3">
        <f t="shared" si="0"/>
        <v>0.44858689116055322</v>
      </c>
      <c r="N54" s="3">
        <f t="shared" si="1"/>
        <v>2.6126373626373627</v>
      </c>
    </row>
    <row r="55" spans="1:15" x14ac:dyDescent="0.2">
      <c r="A55" s="7" t="s">
        <v>17</v>
      </c>
      <c r="B55" s="2">
        <v>45488</v>
      </c>
      <c r="C55" s="6">
        <v>52.1</v>
      </c>
      <c r="D55" s="8">
        <v>1.9</v>
      </c>
      <c r="E55" s="6">
        <v>16.940000000000001</v>
      </c>
      <c r="F55" s="8">
        <v>9.2899999999999991</v>
      </c>
      <c r="G55" s="8">
        <v>3.55</v>
      </c>
      <c r="H55" s="8">
        <v>0.28999999999999998</v>
      </c>
      <c r="I55" s="8">
        <v>7.24</v>
      </c>
      <c r="J55" s="8">
        <v>4.95</v>
      </c>
      <c r="K55" s="8">
        <v>3.11</v>
      </c>
      <c r="L55" s="8">
        <v>0.63</v>
      </c>
      <c r="M55" s="3">
        <f t="shared" si="0"/>
        <v>0.42739079102715466</v>
      </c>
      <c r="N55" s="3">
        <f t="shared" si="1"/>
        <v>2.6169014084507043</v>
      </c>
    </row>
    <row r="56" spans="1:15" x14ac:dyDescent="0.2">
      <c r="A56" s="7" t="s">
        <v>17</v>
      </c>
      <c r="B56" s="2">
        <v>45488</v>
      </c>
      <c r="C56" s="6">
        <v>51.05</v>
      </c>
      <c r="D56" s="8">
        <v>2.0499999999999998</v>
      </c>
      <c r="E56" s="6">
        <v>16.62</v>
      </c>
      <c r="F56" s="6">
        <v>10.130000000000001</v>
      </c>
      <c r="G56" s="8">
        <v>3.67</v>
      </c>
      <c r="H56" s="8">
        <v>0.26</v>
      </c>
      <c r="I56" s="8">
        <v>7.54</v>
      </c>
      <c r="J56" s="8">
        <v>4.76</v>
      </c>
      <c r="K56" s="8">
        <v>3.16</v>
      </c>
      <c r="L56" s="8">
        <v>0.74</v>
      </c>
      <c r="M56" s="3">
        <f t="shared" si="0"/>
        <v>0.45367027677496991</v>
      </c>
      <c r="N56" s="3">
        <f t="shared" si="1"/>
        <v>2.7602179836512266</v>
      </c>
    </row>
    <row r="57" spans="1:15" x14ac:dyDescent="0.2">
      <c r="A57" s="7" t="s">
        <v>17</v>
      </c>
      <c r="B57" s="2">
        <v>45488</v>
      </c>
      <c r="C57" s="6">
        <v>51.86</v>
      </c>
      <c r="D57" s="8">
        <v>1.89</v>
      </c>
      <c r="E57" s="6">
        <v>16.73</v>
      </c>
      <c r="F57" s="8">
        <v>9.7100000000000009</v>
      </c>
      <c r="G57" s="8">
        <v>3.5</v>
      </c>
      <c r="H57" s="8">
        <v>0.34</v>
      </c>
      <c r="I57" s="8">
        <v>7.21</v>
      </c>
      <c r="J57" s="8">
        <v>4.66</v>
      </c>
      <c r="K57" s="8">
        <v>3.3</v>
      </c>
      <c r="L57" s="8">
        <v>0.8</v>
      </c>
      <c r="M57" s="3">
        <f t="shared" si="0"/>
        <v>0.43096234309623432</v>
      </c>
      <c r="N57" s="3">
        <f t="shared" si="1"/>
        <v>2.7742857142857145</v>
      </c>
    </row>
    <row r="58" spans="1:15" x14ac:dyDescent="0.2">
      <c r="A58" s="7" t="s">
        <v>17</v>
      </c>
      <c r="B58" s="2">
        <v>45488</v>
      </c>
      <c r="C58" s="6">
        <v>52.2</v>
      </c>
      <c r="D58" s="8">
        <v>1.99</v>
      </c>
      <c r="E58" s="6">
        <v>16.48</v>
      </c>
      <c r="F58" s="8">
        <v>9.23</v>
      </c>
      <c r="G58" s="8">
        <v>3.52</v>
      </c>
      <c r="H58" s="8">
        <v>0.36</v>
      </c>
      <c r="I58" s="8">
        <v>7.63</v>
      </c>
      <c r="J58" s="8">
        <v>4.6399999999999997</v>
      </c>
      <c r="K58" s="8">
        <v>3.25</v>
      </c>
      <c r="L58" s="8">
        <v>0.71</v>
      </c>
      <c r="M58" s="3">
        <f t="shared" si="0"/>
        <v>0.46298543689320387</v>
      </c>
      <c r="N58" s="3">
        <f t="shared" si="1"/>
        <v>2.6221590909090908</v>
      </c>
    </row>
    <row r="59" spans="1:15" x14ac:dyDescent="0.2">
      <c r="A59" s="7" t="s">
        <v>17</v>
      </c>
      <c r="B59" s="2">
        <v>45488</v>
      </c>
      <c r="C59" s="6">
        <v>51.4</v>
      </c>
      <c r="D59" s="8">
        <v>2.11</v>
      </c>
      <c r="E59" s="6">
        <v>16.36</v>
      </c>
      <c r="F59" s="8">
        <v>9.9600000000000009</v>
      </c>
      <c r="G59" s="8">
        <v>3.76</v>
      </c>
      <c r="H59" s="8">
        <v>0.39</v>
      </c>
      <c r="I59" s="8">
        <v>7.26</v>
      </c>
      <c r="J59" s="8">
        <v>4.84</v>
      </c>
      <c r="K59" s="8">
        <v>3.26</v>
      </c>
      <c r="L59" s="8">
        <v>0.67</v>
      </c>
      <c r="M59" s="3">
        <f t="shared" si="0"/>
        <v>0.44376528117359415</v>
      </c>
      <c r="N59" s="3">
        <f t="shared" si="1"/>
        <v>2.6489361702127665</v>
      </c>
    </row>
    <row r="60" spans="1:15" x14ac:dyDescent="0.2">
      <c r="A60" s="7" t="s">
        <v>17</v>
      </c>
      <c r="B60" s="2">
        <v>45488</v>
      </c>
      <c r="C60" s="6">
        <v>51.87</v>
      </c>
      <c r="D60" s="8">
        <v>2.08</v>
      </c>
      <c r="E60" s="6">
        <v>16.84</v>
      </c>
      <c r="F60" s="8">
        <v>9.59</v>
      </c>
      <c r="G60" s="8">
        <v>3.62</v>
      </c>
      <c r="H60" s="8">
        <v>0.42</v>
      </c>
      <c r="I60" s="8">
        <v>7.26</v>
      </c>
      <c r="J60" s="8">
        <v>4.51</v>
      </c>
      <c r="K60" s="8">
        <v>3.15</v>
      </c>
      <c r="L60" s="8">
        <v>0.66</v>
      </c>
      <c r="M60" s="3">
        <f t="shared" si="0"/>
        <v>0.43111638954869358</v>
      </c>
      <c r="N60" s="3">
        <f t="shared" si="1"/>
        <v>2.6491712707182318</v>
      </c>
    </row>
    <row r="61" spans="1:15" x14ac:dyDescent="0.2">
      <c r="A61" s="7" t="s">
        <v>17</v>
      </c>
      <c r="B61" s="2">
        <v>45488</v>
      </c>
      <c r="C61" s="6">
        <v>51.86</v>
      </c>
      <c r="D61" s="8">
        <v>1.91</v>
      </c>
      <c r="E61" s="6">
        <v>16.52</v>
      </c>
      <c r="F61" s="8">
        <v>9.57</v>
      </c>
      <c r="G61" s="8">
        <v>3.8</v>
      </c>
      <c r="H61" s="8">
        <v>0.31</v>
      </c>
      <c r="I61" s="8">
        <v>7.5</v>
      </c>
      <c r="J61" s="8">
        <v>4.66</v>
      </c>
      <c r="K61" s="8">
        <v>3.14</v>
      </c>
      <c r="L61" s="8">
        <v>0.74</v>
      </c>
      <c r="M61" s="3">
        <f t="shared" si="0"/>
        <v>0.45399515738498791</v>
      </c>
      <c r="N61" s="3">
        <f t="shared" si="1"/>
        <v>2.5184210526315791</v>
      </c>
    </row>
    <row r="62" spans="1:15" x14ac:dyDescent="0.2">
      <c r="A62" s="7" t="s">
        <v>18</v>
      </c>
      <c r="B62" s="2">
        <v>45496</v>
      </c>
      <c r="C62" s="6">
        <v>51.42</v>
      </c>
      <c r="D62" s="8">
        <v>1.96</v>
      </c>
      <c r="E62" s="6">
        <v>16.41</v>
      </c>
      <c r="F62" s="8">
        <v>9.77</v>
      </c>
      <c r="G62" s="8">
        <v>3.95</v>
      </c>
      <c r="H62" s="8">
        <v>0.3</v>
      </c>
      <c r="I62" s="8">
        <v>7.6</v>
      </c>
      <c r="J62" s="8">
        <v>4.76</v>
      </c>
      <c r="K62" s="8">
        <v>3.2</v>
      </c>
      <c r="L62" s="8">
        <v>0.62</v>
      </c>
      <c r="M62" s="3">
        <f t="shared" si="0"/>
        <v>0.46313223644119439</v>
      </c>
      <c r="N62" s="3">
        <f t="shared" si="1"/>
        <v>2.4734177215189872</v>
      </c>
    </row>
    <row r="63" spans="1:15" x14ac:dyDescent="0.2">
      <c r="A63" s="7" t="s">
        <v>18</v>
      </c>
      <c r="B63" s="2">
        <v>45496</v>
      </c>
      <c r="C63" s="6">
        <v>51.62</v>
      </c>
      <c r="D63" s="8">
        <v>2.04</v>
      </c>
      <c r="E63" s="6">
        <v>16.260000000000002</v>
      </c>
      <c r="F63" s="8">
        <v>9.8000000000000007</v>
      </c>
      <c r="G63" s="8">
        <v>3.66</v>
      </c>
      <c r="H63" s="8">
        <v>0.35</v>
      </c>
      <c r="I63" s="8">
        <v>7.72</v>
      </c>
      <c r="J63" s="8">
        <v>4.8899999999999997</v>
      </c>
      <c r="K63" s="8">
        <v>3.13</v>
      </c>
      <c r="L63" s="8">
        <v>0.53</v>
      </c>
      <c r="M63" s="3">
        <f t="shared" si="0"/>
        <v>0.47478474784747843</v>
      </c>
      <c r="N63" s="3">
        <f t="shared" si="1"/>
        <v>2.6775956284153009</v>
      </c>
    </row>
    <row r="64" spans="1:15" x14ac:dyDescent="0.2">
      <c r="A64" s="7" t="s">
        <v>18</v>
      </c>
      <c r="B64" s="2">
        <v>45496</v>
      </c>
      <c r="C64" s="6">
        <v>51.4</v>
      </c>
      <c r="D64" s="8">
        <v>2.0499999999999998</v>
      </c>
      <c r="E64" s="6">
        <v>16.57</v>
      </c>
      <c r="F64" s="8">
        <v>9.6300000000000008</v>
      </c>
      <c r="G64" s="8">
        <v>3.69</v>
      </c>
      <c r="H64" s="8">
        <v>0.41</v>
      </c>
      <c r="I64" s="8">
        <v>7.5</v>
      </c>
      <c r="J64" s="8">
        <v>4.78</v>
      </c>
      <c r="K64" s="8">
        <v>3.08</v>
      </c>
      <c r="L64" s="8">
        <v>0.88</v>
      </c>
      <c r="M64" s="3">
        <f t="shared" si="0"/>
        <v>0.45262522631261315</v>
      </c>
      <c r="N64" s="3">
        <f t="shared" si="1"/>
        <v>2.6097560975609757</v>
      </c>
    </row>
    <row r="65" spans="1:14" x14ac:dyDescent="0.2">
      <c r="A65" s="7" t="s">
        <v>18</v>
      </c>
      <c r="B65" s="2">
        <v>45496</v>
      </c>
      <c r="C65" s="6">
        <v>51.52</v>
      </c>
      <c r="D65" s="8">
        <v>2.02</v>
      </c>
      <c r="E65" s="6">
        <v>16.46</v>
      </c>
      <c r="F65" s="8">
        <v>9.51</v>
      </c>
      <c r="G65" s="8">
        <v>3.74</v>
      </c>
      <c r="H65" s="8">
        <v>0.19</v>
      </c>
      <c r="I65" s="8">
        <v>7.54</v>
      </c>
      <c r="J65" s="8">
        <v>4.87</v>
      </c>
      <c r="K65" s="8">
        <v>3.15</v>
      </c>
      <c r="L65" s="8">
        <v>1</v>
      </c>
      <c r="M65" s="3">
        <f t="shared" si="0"/>
        <v>0.45808019441069259</v>
      </c>
      <c r="N65" s="3">
        <f t="shared" si="1"/>
        <v>2.5427807486631013</v>
      </c>
    </row>
    <row r="66" spans="1:14" x14ac:dyDescent="0.2">
      <c r="A66" s="7" t="s">
        <v>18</v>
      </c>
      <c r="B66" s="2">
        <v>45496</v>
      </c>
      <c r="C66" s="6">
        <v>51.36</v>
      </c>
      <c r="D66" s="8">
        <v>2.0099999999999998</v>
      </c>
      <c r="E66" s="6">
        <v>16.53</v>
      </c>
      <c r="F66" s="8">
        <v>9.83</v>
      </c>
      <c r="G66" s="8">
        <v>3.8</v>
      </c>
      <c r="H66" s="8">
        <v>0.38</v>
      </c>
      <c r="I66" s="8">
        <v>7.34</v>
      </c>
      <c r="J66" s="8">
        <v>4.88</v>
      </c>
      <c r="K66" s="8">
        <v>3.09</v>
      </c>
      <c r="L66" s="8">
        <v>0.77</v>
      </c>
      <c r="M66" s="3">
        <f t="shared" si="0"/>
        <v>0.44404113732607375</v>
      </c>
      <c r="N66" s="3">
        <f t="shared" si="1"/>
        <v>2.5868421052631581</v>
      </c>
    </row>
    <row r="67" spans="1:14" x14ac:dyDescent="0.2">
      <c r="A67" s="7" t="s">
        <v>18</v>
      </c>
      <c r="B67" s="2">
        <v>45496</v>
      </c>
      <c r="C67" s="6">
        <v>51.7</v>
      </c>
      <c r="D67" s="8">
        <v>1.85</v>
      </c>
      <c r="E67" s="6">
        <v>17.239999999999998</v>
      </c>
      <c r="F67" s="8">
        <v>9.18</v>
      </c>
      <c r="G67" s="8">
        <v>3.55</v>
      </c>
      <c r="H67" s="8">
        <v>0.28000000000000003</v>
      </c>
      <c r="I67" s="8">
        <v>8.01</v>
      </c>
      <c r="J67" s="8">
        <v>4.72</v>
      </c>
      <c r="K67" s="8">
        <v>2.91</v>
      </c>
      <c r="L67" s="8">
        <v>0.56000000000000005</v>
      </c>
      <c r="M67" s="3">
        <f t="shared" si="0"/>
        <v>0.46461716937354991</v>
      </c>
      <c r="N67" s="3">
        <f t="shared" si="1"/>
        <v>2.5859154929577466</v>
      </c>
    </row>
    <row r="68" spans="1:14" x14ac:dyDescent="0.2">
      <c r="A68" s="7" t="s">
        <v>18</v>
      </c>
      <c r="B68" s="2">
        <v>45496</v>
      </c>
      <c r="C68" s="6">
        <v>51.72</v>
      </c>
      <c r="D68" s="8">
        <v>2.09</v>
      </c>
      <c r="E68" s="6">
        <v>16.43</v>
      </c>
      <c r="F68" s="8">
        <v>9.86</v>
      </c>
      <c r="G68" s="8">
        <v>3.65</v>
      </c>
      <c r="H68" s="8">
        <v>0.2</v>
      </c>
      <c r="I68" s="8">
        <v>7.69</v>
      </c>
      <c r="J68" s="8">
        <v>4.38</v>
      </c>
      <c r="K68" s="8">
        <v>3.27</v>
      </c>
      <c r="L68" s="8">
        <v>0.71</v>
      </c>
      <c r="M68" s="3">
        <f t="shared" si="0"/>
        <v>0.46804625684723072</v>
      </c>
      <c r="N68" s="3">
        <f t="shared" si="1"/>
        <v>2.7013698630136984</v>
      </c>
    </row>
    <row r="69" spans="1:14" x14ac:dyDescent="0.2">
      <c r="A69" s="7" t="s">
        <v>18</v>
      </c>
      <c r="B69" s="2">
        <v>45496</v>
      </c>
      <c r="C69" s="6">
        <v>51.77</v>
      </c>
      <c r="D69" s="8">
        <v>2.0099999999999998</v>
      </c>
      <c r="E69" s="6">
        <v>16.21</v>
      </c>
      <c r="F69" s="8">
        <v>9.67</v>
      </c>
      <c r="G69" s="8">
        <v>3.79</v>
      </c>
      <c r="H69" s="8">
        <v>0.18</v>
      </c>
      <c r="I69" s="8">
        <v>7.67</v>
      </c>
      <c r="J69" s="8">
        <v>4.79</v>
      </c>
      <c r="K69" s="8">
        <v>3.21</v>
      </c>
      <c r="L69" s="8">
        <v>0.7</v>
      </c>
      <c r="M69" s="3">
        <f t="shared" si="0"/>
        <v>0.473164713140037</v>
      </c>
      <c r="N69" s="3">
        <f t="shared" si="1"/>
        <v>2.5514511873350925</v>
      </c>
    </row>
    <row r="70" spans="1:14" x14ac:dyDescent="0.2">
      <c r="A70" s="7" t="s">
        <v>18</v>
      </c>
      <c r="B70" s="2">
        <v>45496</v>
      </c>
      <c r="C70" s="6">
        <v>51.52</v>
      </c>
      <c r="D70" s="8">
        <v>2.0099999999999998</v>
      </c>
      <c r="E70" s="6">
        <v>16.260000000000002</v>
      </c>
      <c r="F70" s="8">
        <v>9.99</v>
      </c>
      <c r="G70" s="8">
        <v>3.6</v>
      </c>
      <c r="H70" s="8">
        <v>0.23</v>
      </c>
      <c r="I70" s="8">
        <v>7.79</v>
      </c>
      <c r="J70" s="8">
        <v>4.41</v>
      </c>
      <c r="K70" s="8">
        <v>3.24</v>
      </c>
      <c r="L70" s="8">
        <v>0.95</v>
      </c>
      <c r="M70" s="3">
        <f t="shared" si="0"/>
        <v>0.47908979089790893</v>
      </c>
      <c r="N70" s="3">
        <f t="shared" si="1"/>
        <v>2.7749999999999999</v>
      </c>
    </row>
    <row r="71" spans="1:14" x14ac:dyDescent="0.2">
      <c r="A71" s="7" t="s">
        <v>18</v>
      </c>
      <c r="B71" s="2">
        <v>45496</v>
      </c>
      <c r="C71" s="6">
        <v>51.64</v>
      </c>
      <c r="D71" s="8">
        <v>2.06</v>
      </c>
      <c r="E71" s="6">
        <v>16.34</v>
      </c>
      <c r="F71" s="6">
        <v>10.19</v>
      </c>
      <c r="G71" s="8">
        <v>3.55</v>
      </c>
      <c r="H71" s="8">
        <v>0.37</v>
      </c>
      <c r="I71" s="8">
        <v>7.53</v>
      </c>
      <c r="J71" s="8">
        <v>4.43</v>
      </c>
      <c r="K71" s="8">
        <v>3.23</v>
      </c>
      <c r="L71" s="8">
        <v>0.65</v>
      </c>
      <c r="M71" s="3">
        <f t="shared" si="0"/>
        <v>0.46083231334149327</v>
      </c>
      <c r="N71" s="3">
        <f t="shared" si="1"/>
        <v>2.8704225352112678</v>
      </c>
    </row>
    <row r="72" spans="1:14" x14ac:dyDescent="0.2">
      <c r="A72" s="7" t="s">
        <v>19</v>
      </c>
      <c r="B72" s="2">
        <v>45508</v>
      </c>
      <c r="C72" s="6">
        <v>51.84</v>
      </c>
      <c r="D72" s="8">
        <v>2.0499999999999998</v>
      </c>
      <c r="E72" s="6">
        <v>16</v>
      </c>
      <c r="F72" s="8">
        <v>9.9499999999999993</v>
      </c>
      <c r="G72" s="8">
        <v>3.88</v>
      </c>
      <c r="H72" s="8">
        <v>0.22</v>
      </c>
      <c r="I72" s="8">
        <v>7.56</v>
      </c>
      <c r="J72" s="8">
        <v>4.41</v>
      </c>
      <c r="K72" s="8">
        <v>3.36</v>
      </c>
      <c r="L72" s="8">
        <v>0.73</v>
      </c>
      <c r="M72" s="3">
        <f t="shared" si="0"/>
        <v>0.47249999999999998</v>
      </c>
      <c r="N72" s="3">
        <f t="shared" si="1"/>
        <v>2.5644329896907214</v>
      </c>
    </row>
    <row r="73" spans="1:14" x14ac:dyDescent="0.2">
      <c r="A73" s="7" t="s">
        <v>19</v>
      </c>
      <c r="B73" s="2">
        <v>45508</v>
      </c>
      <c r="C73" s="6">
        <v>51.39</v>
      </c>
      <c r="D73" s="8">
        <v>2.25</v>
      </c>
      <c r="E73" s="6">
        <v>16.239999999999998</v>
      </c>
      <c r="F73" s="8">
        <v>9.74</v>
      </c>
      <c r="G73" s="8">
        <v>3.66</v>
      </c>
      <c r="H73" s="8">
        <v>0.38</v>
      </c>
      <c r="I73" s="8">
        <v>7.89</v>
      </c>
      <c r="J73" s="8">
        <v>4.37</v>
      </c>
      <c r="K73" s="8">
        <v>3.34</v>
      </c>
      <c r="L73" s="8">
        <v>0.74</v>
      </c>
      <c r="M73" s="3">
        <f t="shared" ref="M73:M91" si="4">I73/E73</f>
        <v>0.48583743842364535</v>
      </c>
      <c r="N73" s="3">
        <f t="shared" ref="N73:N91" si="5">F73/G73</f>
        <v>2.6612021857923498</v>
      </c>
    </row>
    <row r="74" spans="1:14" x14ac:dyDescent="0.2">
      <c r="A74" s="7" t="s">
        <v>19</v>
      </c>
      <c r="B74" s="2">
        <v>45508</v>
      </c>
      <c r="C74" s="6">
        <v>52.81</v>
      </c>
      <c r="D74" s="8">
        <v>2.19</v>
      </c>
      <c r="E74" s="6">
        <v>16</v>
      </c>
      <c r="F74" s="8">
        <v>9.0299999999999994</v>
      </c>
      <c r="G74" s="8">
        <v>3.62</v>
      </c>
      <c r="H74" s="8">
        <v>0.44</v>
      </c>
      <c r="I74" s="8">
        <v>7.19</v>
      </c>
      <c r="J74" s="8">
        <v>4.7</v>
      </c>
      <c r="K74" s="8">
        <v>3.52</v>
      </c>
      <c r="L74" s="8">
        <v>0.49</v>
      </c>
      <c r="M74" s="3">
        <f t="shared" si="4"/>
        <v>0.44937500000000002</v>
      </c>
      <c r="N74" s="3">
        <f t="shared" si="5"/>
        <v>2.4944751381215466</v>
      </c>
    </row>
    <row r="75" spans="1:14" x14ac:dyDescent="0.2">
      <c r="A75" s="7" t="s">
        <v>19</v>
      </c>
      <c r="B75" s="2">
        <v>45508</v>
      </c>
      <c r="C75" s="6">
        <v>51.66</v>
      </c>
      <c r="D75" s="8">
        <v>1.96</v>
      </c>
      <c r="E75" s="6">
        <v>16.3</v>
      </c>
      <c r="F75" s="6">
        <v>10.02</v>
      </c>
      <c r="G75" s="8">
        <v>3.82</v>
      </c>
      <c r="H75" s="8">
        <v>0.28999999999999998</v>
      </c>
      <c r="I75" s="8">
        <v>7.84</v>
      </c>
      <c r="J75" s="8">
        <v>4.47</v>
      </c>
      <c r="K75" s="8">
        <v>2.97</v>
      </c>
      <c r="L75" s="8">
        <v>0.68</v>
      </c>
      <c r="M75" s="3">
        <f t="shared" si="4"/>
        <v>0.48098159509202448</v>
      </c>
      <c r="N75" s="3">
        <f t="shared" si="5"/>
        <v>2.6230366492146597</v>
      </c>
    </row>
    <row r="76" spans="1:14" x14ac:dyDescent="0.2">
      <c r="A76" s="7" t="s">
        <v>19</v>
      </c>
      <c r="B76" s="2">
        <v>45508</v>
      </c>
      <c r="C76" s="6">
        <v>51.19</v>
      </c>
      <c r="D76" s="8">
        <v>2.12</v>
      </c>
      <c r="E76" s="6">
        <v>16</v>
      </c>
      <c r="F76" s="6">
        <v>10</v>
      </c>
      <c r="G76" s="8">
        <v>3.78</v>
      </c>
      <c r="H76" s="8">
        <v>0.39</v>
      </c>
      <c r="I76" s="8">
        <v>7.8</v>
      </c>
      <c r="J76" s="8">
        <v>4.6100000000000003</v>
      </c>
      <c r="K76" s="8">
        <v>3.05</v>
      </c>
      <c r="L76" s="8">
        <v>1.06</v>
      </c>
      <c r="M76" s="3">
        <f t="shared" si="4"/>
        <v>0.48749999999999999</v>
      </c>
      <c r="N76" s="3">
        <f t="shared" si="5"/>
        <v>2.6455026455026456</v>
      </c>
    </row>
    <row r="77" spans="1:14" x14ac:dyDescent="0.2">
      <c r="A77" s="7" t="s">
        <v>19</v>
      </c>
      <c r="B77" s="2">
        <v>45508</v>
      </c>
      <c r="C77" s="6">
        <v>52.09</v>
      </c>
      <c r="D77" s="8">
        <v>1.92</v>
      </c>
      <c r="E77" s="6">
        <v>17.22</v>
      </c>
      <c r="F77" s="8">
        <v>9.17</v>
      </c>
      <c r="G77" s="8">
        <v>3.64</v>
      </c>
      <c r="H77" s="8">
        <v>0.24</v>
      </c>
      <c r="I77" s="8">
        <v>8.24</v>
      </c>
      <c r="J77" s="8">
        <v>4.3600000000000003</v>
      </c>
      <c r="K77" s="8">
        <v>2.5299999999999998</v>
      </c>
      <c r="L77" s="8">
        <v>0.6</v>
      </c>
      <c r="M77" s="3">
        <f t="shared" si="4"/>
        <v>0.47851335656213712</v>
      </c>
      <c r="N77" s="3">
        <f t="shared" si="5"/>
        <v>2.5192307692307692</v>
      </c>
    </row>
    <row r="78" spans="1:14" x14ac:dyDescent="0.2">
      <c r="A78" s="7" t="s">
        <v>19</v>
      </c>
      <c r="B78" s="2">
        <v>45508</v>
      </c>
      <c r="C78" s="6">
        <v>51.26</v>
      </c>
      <c r="D78" s="8">
        <v>2.02</v>
      </c>
      <c r="E78" s="6">
        <v>16.36</v>
      </c>
      <c r="F78" s="8">
        <v>9.35</v>
      </c>
      <c r="G78" s="8">
        <v>4.0599999999999996</v>
      </c>
      <c r="H78" s="8">
        <v>0.38</v>
      </c>
      <c r="I78" s="8">
        <v>7.17</v>
      </c>
      <c r="J78" s="8">
        <v>5.24</v>
      </c>
      <c r="K78" s="8">
        <v>3.16</v>
      </c>
      <c r="L78" s="8">
        <v>1</v>
      </c>
      <c r="M78" s="3">
        <f t="shared" si="4"/>
        <v>0.43826405867970664</v>
      </c>
      <c r="N78" s="3">
        <f t="shared" si="5"/>
        <v>2.3029556650246308</v>
      </c>
    </row>
    <row r="79" spans="1:14" x14ac:dyDescent="0.2">
      <c r="A79" s="7" t="s">
        <v>19</v>
      </c>
      <c r="B79" s="2">
        <v>45508</v>
      </c>
      <c r="C79" s="6">
        <v>50.6</v>
      </c>
      <c r="D79" s="8">
        <v>2.19</v>
      </c>
      <c r="E79" s="6">
        <v>16.39</v>
      </c>
      <c r="F79" s="6">
        <v>10.08</v>
      </c>
      <c r="G79" s="8">
        <v>3.56</v>
      </c>
      <c r="H79" s="8">
        <v>0.39</v>
      </c>
      <c r="I79" s="8">
        <v>8.15</v>
      </c>
      <c r="J79" s="8">
        <v>4.5599999999999996</v>
      </c>
      <c r="K79" s="8">
        <v>3.13</v>
      </c>
      <c r="L79" s="8">
        <v>0.95</v>
      </c>
      <c r="M79" s="3">
        <f t="shared" si="4"/>
        <v>0.49725442342892007</v>
      </c>
      <c r="N79" s="3">
        <f t="shared" si="5"/>
        <v>2.8314606741573032</v>
      </c>
    </row>
    <row r="80" spans="1:14" x14ac:dyDescent="0.2">
      <c r="A80" s="7" t="s">
        <v>19</v>
      </c>
      <c r="B80" s="2">
        <v>45508</v>
      </c>
      <c r="C80" s="6">
        <v>51.67</v>
      </c>
      <c r="D80" s="8">
        <v>2.1</v>
      </c>
      <c r="E80" s="6">
        <v>16.11</v>
      </c>
      <c r="F80" s="8">
        <v>9.65</v>
      </c>
      <c r="G80" s="8">
        <v>3.83</v>
      </c>
      <c r="H80" s="8">
        <v>0.3</v>
      </c>
      <c r="I80" s="8">
        <v>7.6</v>
      </c>
      <c r="J80" s="8">
        <v>4.66</v>
      </c>
      <c r="K80" s="8">
        <v>3.28</v>
      </c>
      <c r="L80" s="8">
        <v>0.79</v>
      </c>
      <c r="M80" s="3">
        <f t="shared" si="4"/>
        <v>0.47175667287399131</v>
      </c>
      <c r="N80" s="3">
        <f t="shared" si="5"/>
        <v>2.5195822454308097</v>
      </c>
    </row>
    <row r="81" spans="1:14" x14ac:dyDescent="0.2">
      <c r="A81" s="7" t="s">
        <v>19</v>
      </c>
      <c r="B81" s="2">
        <v>45508</v>
      </c>
      <c r="C81" s="6">
        <v>51.93</v>
      </c>
      <c r="D81" s="8">
        <v>2.0099999999999998</v>
      </c>
      <c r="E81" s="6">
        <v>16.64</v>
      </c>
      <c r="F81" s="8">
        <v>9.41</v>
      </c>
      <c r="G81" s="8">
        <v>3.85</v>
      </c>
      <c r="H81" s="8">
        <v>0.2</v>
      </c>
      <c r="I81" s="8">
        <v>7.78</v>
      </c>
      <c r="J81" s="8">
        <v>4.67</v>
      </c>
      <c r="K81" s="8">
        <v>2.65</v>
      </c>
      <c r="L81" s="8">
        <v>0.85</v>
      </c>
      <c r="M81" s="3">
        <f t="shared" si="4"/>
        <v>0.46754807692307693</v>
      </c>
      <c r="N81" s="3">
        <f t="shared" si="5"/>
        <v>2.4441558441558442</v>
      </c>
    </row>
    <row r="82" spans="1:14" x14ac:dyDescent="0.2">
      <c r="A82" s="7" t="s">
        <v>20</v>
      </c>
      <c r="B82" s="2">
        <v>45518</v>
      </c>
      <c r="C82" s="6">
        <v>51.74</v>
      </c>
      <c r="D82" s="8">
        <v>2.29</v>
      </c>
      <c r="E82" s="6">
        <v>15.8</v>
      </c>
      <c r="F82" s="6">
        <v>10.18</v>
      </c>
      <c r="G82" s="8">
        <v>3.6</v>
      </c>
      <c r="H82" s="8">
        <v>0.36</v>
      </c>
      <c r="I82" s="8">
        <v>8.1300000000000008</v>
      </c>
      <c r="J82" s="8">
        <v>4.53</v>
      </c>
      <c r="K82" s="8">
        <v>3.13</v>
      </c>
      <c r="L82" s="8">
        <v>0.23</v>
      </c>
      <c r="M82" s="3">
        <f t="shared" si="4"/>
        <v>0.51455696202531653</v>
      </c>
      <c r="N82" s="3">
        <f t="shared" si="5"/>
        <v>2.8277777777777775</v>
      </c>
    </row>
    <row r="83" spans="1:14" x14ac:dyDescent="0.2">
      <c r="A83" s="7" t="s">
        <v>20</v>
      </c>
      <c r="B83" s="2">
        <v>45518</v>
      </c>
      <c r="C83" s="6">
        <v>51.01</v>
      </c>
      <c r="D83" s="8">
        <v>2.0499999999999998</v>
      </c>
      <c r="E83" s="6">
        <v>16.399999999999999</v>
      </c>
      <c r="F83" s="8">
        <v>9.69</v>
      </c>
      <c r="G83" s="8">
        <v>3.99</v>
      </c>
      <c r="H83" s="8">
        <v>0.33</v>
      </c>
      <c r="I83" s="8">
        <v>7.99</v>
      </c>
      <c r="J83" s="8">
        <v>4.79</v>
      </c>
      <c r="K83" s="8">
        <v>3.16</v>
      </c>
      <c r="L83" s="8">
        <v>0.59</v>
      </c>
      <c r="M83" s="3">
        <f t="shared" si="4"/>
        <v>0.48719512195121956</v>
      </c>
      <c r="N83" s="3">
        <f t="shared" si="5"/>
        <v>2.4285714285714284</v>
      </c>
    </row>
    <row r="84" spans="1:14" x14ac:dyDescent="0.2">
      <c r="A84" s="7" t="s">
        <v>20</v>
      </c>
      <c r="B84" s="2">
        <v>45518</v>
      </c>
      <c r="C84" s="6">
        <v>51.89</v>
      </c>
      <c r="D84" s="8">
        <v>1.67</v>
      </c>
      <c r="E84" s="6">
        <v>18.25</v>
      </c>
      <c r="F84" s="8">
        <v>8.7200000000000006</v>
      </c>
      <c r="G84" s="8">
        <v>3.1</v>
      </c>
      <c r="H84" s="8">
        <v>0.21</v>
      </c>
      <c r="I84" s="8">
        <v>8.4</v>
      </c>
      <c r="J84" s="8">
        <v>4.42</v>
      </c>
      <c r="K84" s="8">
        <v>2.81</v>
      </c>
      <c r="L84" s="8">
        <v>0.53</v>
      </c>
      <c r="M84" s="3">
        <f t="shared" si="4"/>
        <v>0.46027397260273972</v>
      </c>
      <c r="N84" s="3">
        <f t="shared" si="5"/>
        <v>2.8129032258064517</v>
      </c>
    </row>
    <row r="85" spans="1:14" x14ac:dyDescent="0.2">
      <c r="A85" s="7" t="s">
        <v>20</v>
      </c>
      <c r="B85" s="2">
        <v>45518</v>
      </c>
      <c r="C85" s="6">
        <v>51.7</v>
      </c>
      <c r="D85" s="8">
        <v>2.13</v>
      </c>
      <c r="E85" s="6">
        <v>16.27</v>
      </c>
      <c r="F85" s="8">
        <v>9.6300000000000008</v>
      </c>
      <c r="G85" s="8">
        <v>3.74</v>
      </c>
      <c r="H85" s="8">
        <v>0.32</v>
      </c>
      <c r="I85" s="8">
        <v>7.54</v>
      </c>
      <c r="J85" s="8">
        <v>4.67</v>
      </c>
      <c r="K85" s="8">
        <v>3.3</v>
      </c>
      <c r="L85" s="8">
        <v>0.68</v>
      </c>
      <c r="M85" s="3">
        <f t="shared" si="4"/>
        <v>0.46342962507682856</v>
      </c>
      <c r="N85" s="3">
        <f t="shared" si="5"/>
        <v>2.5748663101604277</v>
      </c>
    </row>
    <row r="86" spans="1:14" x14ac:dyDescent="0.2">
      <c r="A86" s="7" t="s">
        <v>20</v>
      </c>
      <c r="B86" s="2">
        <v>45518</v>
      </c>
      <c r="C86" s="6">
        <v>50.91</v>
      </c>
      <c r="D86" s="8">
        <v>2.29</v>
      </c>
      <c r="E86" s="6">
        <v>16.190000000000001</v>
      </c>
      <c r="F86" s="8">
        <v>9.6300000000000008</v>
      </c>
      <c r="G86" s="8">
        <v>3.7</v>
      </c>
      <c r="H86" s="8">
        <v>0.46</v>
      </c>
      <c r="I86" s="8">
        <v>7.7</v>
      </c>
      <c r="J86" s="8">
        <v>5</v>
      </c>
      <c r="K86" s="8">
        <v>3.41</v>
      </c>
      <c r="L86" s="8">
        <v>0.7</v>
      </c>
      <c r="M86" s="3">
        <f t="shared" si="4"/>
        <v>0.47560222359481158</v>
      </c>
      <c r="N86" s="3">
        <f t="shared" si="5"/>
        <v>2.602702702702703</v>
      </c>
    </row>
    <row r="87" spans="1:14" x14ac:dyDescent="0.2">
      <c r="A87" s="7" t="s">
        <v>20</v>
      </c>
      <c r="B87" s="2">
        <v>45518</v>
      </c>
      <c r="C87" s="6">
        <v>51.33</v>
      </c>
      <c r="D87" s="8">
        <v>2.04</v>
      </c>
      <c r="E87" s="6">
        <v>16.350000000000001</v>
      </c>
      <c r="F87" s="8">
        <v>9.49</v>
      </c>
      <c r="G87" s="8">
        <v>4</v>
      </c>
      <c r="H87" s="8">
        <v>0.27</v>
      </c>
      <c r="I87" s="8">
        <v>7.84</v>
      </c>
      <c r="J87" s="8">
        <v>4.8899999999999997</v>
      </c>
      <c r="K87" s="8">
        <v>3.18</v>
      </c>
      <c r="L87" s="8">
        <v>0.61</v>
      </c>
      <c r="M87" s="3">
        <f t="shared" si="4"/>
        <v>0.47951070336391433</v>
      </c>
      <c r="N87" s="3">
        <f t="shared" si="5"/>
        <v>2.3725000000000001</v>
      </c>
    </row>
    <row r="88" spans="1:14" x14ac:dyDescent="0.2">
      <c r="A88" s="7" t="s">
        <v>20</v>
      </c>
      <c r="B88" s="2">
        <v>45518</v>
      </c>
      <c r="C88" s="6">
        <v>51.7</v>
      </c>
      <c r="D88" s="8">
        <v>2</v>
      </c>
      <c r="E88" s="6">
        <v>16.27</v>
      </c>
      <c r="F88" s="8">
        <v>9.7799999999999994</v>
      </c>
      <c r="G88" s="8">
        <v>3.92</v>
      </c>
      <c r="H88" s="8">
        <v>0.18</v>
      </c>
      <c r="I88" s="8">
        <v>7.67</v>
      </c>
      <c r="J88" s="8">
        <v>4.75</v>
      </c>
      <c r="K88" s="8">
        <v>3.19</v>
      </c>
      <c r="L88" s="8">
        <v>0.54</v>
      </c>
      <c r="M88" s="3">
        <f t="shared" si="4"/>
        <v>0.471419791026429</v>
      </c>
      <c r="N88" s="3">
        <f t="shared" si="5"/>
        <v>2.4948979591836733</v>
      </c>
    </row>
    <row r="89" spans="1:14" x14ac:dyDescent="0.2">
      <c r="A89" s="7" t="s">
        <v>20</v>
      </c>
      <c r="B89" s="2">
        <v>45518</v>
      </c>
      <c r="C89" s="6">
        <v>51.61</v>
      </c>
      <c r="D89" s="8">
        <v>2.1</v>
      </c>
      <c r="E89" s="6">
        <v>16.329999999999998</v>
      </c>
      <c r="F89" s="8">
        <v>9.41</v>
      </c>
      <c r="G89" s="8">
        <v>3.85</v>
      </c>
      <c r="H89" s="8">
        <v>0.34</v>
      </c>
      <c r="I89" s="8">
        <v>7.67</v>
      </c>
      <c r="J89" s="8">
        <v>4.88</v>
      </c>
      <c r="K89" s="8">
        <v>3.13</v>
      </c>
      <c r="L89" s="8">
        <v>0.69</v>
      </c>
      <c r="M89" s="3">
        <f t="shared" si="4"/>
        <v>0.46968769136558486</v>
      </c>
      <c r="N89" s="3">
        <f t="shared" si="5"/>
        <v>2.4441558441558442</v>
      </c>
    </row>
    <row r="90" spans="1:14" x14ac:dyDescent="0.2">
      <c r="A90" s="7" t="s">
        <v>20</v>
      </c>
      <c r="B90" s="2">
        <v>45518</v>
      </c>
      <c r="C90" s="6">
        <v>50.99</v>
      </c>
      <c r="D90" s="8">
        <v>1.97</v>
      </c>
      <c r="E90" s="6">
        <v>16.96</v>
      </c>
      <c r="F90" s="8">
        <v>9.83</v>
      </c>
      <c r="G90" s="8">
        <v>3.72</v>
      </c>
      <c r="H90" s="8">
        <v>0.42</v>
      </c>
      <c r="I90" s="8">
        <v>9.0399999999999991</v>
      </c>
      <c r="J90" s="8">
        <v>4.1399999999999997</v>
      </c>
      <c r="K90" s="8">
        <v>2.15</v>
      </c>
      <c r="L90" s="8">
        <v>0.79</v>
      </c>
      <c r="M90" s="3">
        <f t="shared" si="4"/>
        <v>0.53301886792452824</v>
      </c>
      <c r="N90" s="3">
        <f t="shared" si="5"/>
        <v>2.64247311827957</v>
      </c>
    </row>
    <row r="91" spans="1:14" x14ac:dyDescent="0.2">
      <c r="A91" s="13" t="s">
        <v>20</v>
      </c>
      <c r="B91" s="14">
        <v>45518</v>
      </c>
      <c r="C91" s="15">
        <v>51.58</v>
      </c>
      <c r="D91" s="16">
        <v>1.92</v>
      </c>
      <c r="E91" s="15">
        <v>16.27</v>
      </c>
      <c r="F91" s="16">
        <v>9.85</v>
      </c>
      <c r="G91" s="16">
        <v>3.75</v>
      </c>
      <c r="H91" s="16">
        <v>0.28000000000000003</v>
      </c>
      <c r="I91" s="16">
        <v>7.8</v>
      </c>
      <c r="J91" s="16">
        <v>4.6100000000000003</v>
      </c>
      <c r="K91" s="16">
        <v>3.18</v>
      </c>
      <c r="L91" s="16">
        <v>0.75</v>
      </c>
      <c r="M91" s="17">
        <f t="shared" si="4"/>
        <v>0.47940995697602951</v>
      </c>
      <c r="N91" s="17">
        <f t="shared" si="5"/>
        <v>2.6266666666666665</v>
      </c>
    </row>
  </sheetData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F130-1B61-4DE7-ADBF-20EF74462BBB}">
  <dimension ref="A1:M9"/>
  <sheetViews>
    <sheetView zoomScale="115" zoomScaleNormal="115" workbookViewId="0">
      <selection activeCell="D4" activeCellId="1" sqref="C4 D4"/>
    </sheetView>
  </sheetViews>
  <sheetFormatPr baseColWidth="10" defaultColWidth="8.83203125" defaultRowHeight="15" x14ac:dyDescent="0.2"/>
  <cols>
    <col min="1" max="1" width="11.5" style="7" bestFit="1" customWidth="1"/>
    <col min="2" max="2" width="10.5" style="1" bestFit="1" customWidth="1"/>
    <col min="3" max="3" width="8.83203125" style="6"/>
    <col min="5" max="7" width="8.83203125" style="6"/>
    <col min="9" max="9" width="8.83203125" style="6"/>
  </cols>
  <sheetData>
    <row r="1" spans="1:13" x14ac:dyDescent="0.2">
      <c r="A1" s="7" t="s">
        <v>25</v>
      </c>
    </row>
    <row r="3" spans="1:13" x14ac:dyDescent="0.2">
      <c r="A3" s="10" t="s">
        <v>23</v>
      </c>
      <c r="B3" s="10" t="s">
        <v>9</v>
      </c>
      <c r="C3" s="11" t="s">
        <v>3</v>
      </c>
      <c r="D3" s="12" t="s">
        <v>7</v>
      </c>
      <c r="E3" s="11" t="s">
        <v>2</v>
      </c>
      <c r="F3" s="11" t="s">
        <v>10</v>
      </c>
      <c r="G3" s="11" t="s">
        <v>1</v>
      </c>
      <c r="H3" s="12" t="s">
        <v>8</v>
      </c>
      <c r="I3" s="11" t="s">
        <v>6</v>
      </c>
      <c r="J3" s="10" t="s">
        <v>0</v>
      </c>
      <c r="K3" s="10" t="s">
        <v>5</v>
      </c>
      <c r="L3" s="10" t="s">
        <v>4</v>
      </c>
      <c r="M3" s="10" t="s">
        <v>11</v>
      </c>
    </row>
    <row r="4" spans="1:13" x14ac:dyDescent="0.2">
      <c r="A4" s="7" t="s">
        <v>14</v>
      </c>
      <c r="B4" s="4">
        <v>45477</v>
      </c>
      <c r="C4" s="5">
        <v>47.78</v>
      </c>
      <c r="D4" s="3">
        <v>1.67</v>
      </c>
      <c r="E4" s="5">
        <v>18</v>
      </c>
      <c r="F4" s="5">
        <v>9.7739999999999991</v>
      </c>
      <c r="G4" s="5">
        <v>4.88</v>
      </c>
      <c r="H4" s="3">
        <v>0.2</v>
      </c>
      <c r="I4" s="5">
        <v>10.029999999999999</v>
      </c>
      <c r="J4" s="3">
        <v>3.8</v>
      </c>
      <c r="K4" s="3">
        <v>1.94</v>
      </c>
      <c r="L4" s="3">
        <v>0.54</v>
      </c>
      <c r="M4" s="3">
        <v>1.3859999999999988</v>
      </c>
    </row>
    <row r="5" spans="1:13" x14ac:dyDescent="0.2">
      <c r="A5" s="7" t="s">
        <v>16</v>
      </c>
      <c r="B5" s="4">
        <v>45480</v>
      </c>
      <c r="C5" s="5">
        <v>47.65</v>
      </c>
      <c r="D5" s="3">
        <v>1.69</v>
      </c>
      <c r="E5" s="5">
        <v>17.739999999999998</v>
      </c>
      <c r="F5" s="5">
        <v>9.9269999999999996</v>
      </c>
      <c r="G5" s="5">
        <v>5.14</v>
      </c>
      <c r="H5" s="3">
        <v>0.2</v>
      </c>
      <c r="I5" s="5">
        <v>10.16</v>
      </c>
      <c r="J5" s="3">
        <v>3.7</v>
      </c>
      <c r="K5" s="3">
        <v>1.91</v>
      </c>
      <c r="L5" s="3">
        <v>0.53</v>
      </c>
      <c r="M5" s="3">
        <v>1.353000000000002</v>
      </c>
    </row>
    <row r="6" spans="1:13" x14ac:dyDescent="0.2">
      <c r="A6" s="7" t="s">
        <v>17</v>
      </c>
      <c r="B6" s="4">
        <v>45488</v>
      </c>
      <c r="C6" s="5">
        <v>47.64</v>
      </c>
      <c r="D6" s="3">
        <v>1.61</v>
      </c>
      <c r="E6" s="5">
        <v>18.510000000000002</v>
      </c>
      <c r="F6" s="5">
        <v>9.4589999999999996</v>
      </c>
      <c r="G6" s="5">
        <v>4.67</v>
      </c>
      <c r="H6" s="3">
        <v>0.18</v>
      </c>
      <c r="I6" s="5">
        <v>10.220000000000001</v>
      </c>
      <c r="J6" s="3">
        <v>3.73</v>
      </c>
      <c r="K6" s="3">
        <v>1.85</v>
      </c>
      <c r="L6" s="3">
        <v>0.52</v>
      </c>
      <c r="M6" s="3">
        <v>1.6109999999999967</v>
      </c>
    </row>
    <row r="7" spans="1:13" x14ac:dyDescent="0.2">
      <c r="A7" s="7" t="s">
        <v>18</v>
      </c>
      <c r="B7" s="4">
        <v>45496</v>
      </c>
      <c r="C7" s="5">
        <v>47.33</v>
      </c>
      <c r="D7" s="3">
        <v>1.66</v>
      </c>
      <c r="E7" s="5">
        <v>17.940000000000001</v>
      </c>
      <c r="F7" s="5">
        <v>9.9540000000000006</v>
      </c>
      <c r="G7" s="5">
        <v>5.38</v>
      </c>
      <c r="H7" s="3">
        <v>0.19</v>
      </c>
      <c r="I7" s="5">
        <v>10.5</v>
      </c>
      <c r="J7" s="3">
        <v>3.57</v>
      </c>
      <c r="K7" s="3">
        <v>1.78</v>
      </c>
      <c r="L7" s="3">
        <v>0.5</v>
      </c>
      <c r="M7" s="3">
        <v>1.1960000000000066</v>
      </c>
    </row>
    <row r="8" spans="1:13" x14ac:dyDescent="0.2">
      <c r="A8" s="7" t="s">
        <v>19</v>
      </c>
      <c r="B8" s="4">
        <v>45508</v>
      </c>
      <c r="C8" s="5">
        <v>47.33</v>
      </c>
      <c r="D8" s="3">
        <v>1.68</v>
      </c>
      <c r="E8" s="5">
        <v>17.239999999999998</v>
      </c>
      <c r="F8" s="5">
        <v>10.044</v>
      </c>
      <c r="G8" s="5">
        <v>5.58</v>
      </c>
      <c r="H8" s="3">
        <v>0.2</v>
      </c>
      <c r="I8" s="5">
        <v>10.48</v>
      </c>
      <c r="J8" s="3">
        <v>3.57</v>
      </c>
      <c r="K8" s="3">
        <v>1.84</v>
      </c>
      <c r="L8" s="3">
        <v>0.5</v>
      </c>
      <c r="M8" s="3">
        <v>1.5359999999999978</v>
      </c>
    </row>
    <row r="9" spans="1:13" x14ac:dyDescent="0.2">
      <c r="A9" s="13" t="s">
        <v>20</v>
      </c>
      <c r="B9" s="18">
        <v>45518</v>
      </c>
      <c r="C9" s="19">
        <v>47.09</v>
      </c>
      <c r="D9" s="17">
        <v>1.69</v>
      </c>
      <c r="E9" s="19">
        <v>17.12</v>
      </c>
      <c r="F9" s="19">
        <v>10.035</v>
      </c>
      <c r="G9" s="19">
        <v>5.6</v>
      </c>
      <c r="H9" s="17">
        <v>0.2</v>
      </c>
      <c r="I9" s="19">
        <v>10.52</v>
      </c>
      <c r="J9" s="17">
        <v>3.5</v>
      </c>
      <c r="K9" s="17">
        <v>1.81</v>
      </c>
      <c r="L9" s="17">
        <v>0.51</v>
      </c>
      <c r="M9" s="17">
        <v>1.9249999999999974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F8D00-8BAC-45C6-B528-B1EE5C310069}">
  <dimension ref="A1:AB33"/>
  <sheetViews>
    <sheetView workbookViewId="0"/>
  </sheetViews>
  <sheetFormatPr baseColWidth="10" defaultColWidth="8.83203125" defaultRowHeight="15" x14ac:dyDescent="0.2"/>
  <sheetData>
    <row r="1" spans="1:28" ht="16" x14ac:dyDescent="0.2">
      <c r="A1" s="20" t="s">
        <v>26</v>
      </c>
    </row>
    <row r="4" spans="1:28" x14ac:dyDescent="0.2">
      <c r="A4" t="s">
        <v>27</v>
      </c>
    </row>
    <row r="5" spans="1:28" ht="18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  <c r="L5" t="s">
        <v>39</v>
      </c>
      <c r="M5" t="s">
        <v>40</v>
      </c>
    </row>
    <row r="6" spans="1:28" x14ac:dyDescent="0.2">
      <c r="A6" s="21" t="s">
        <v>41</v>
      </c>
      <c r="B6" s="8">
        <v>0.41666666666666657</v>
      </c>
      <c r="C6" s="8">
        <v>3.7698412698412689</v>
      </c>
      <c r="D6" s="8">
        <v>0.12896825396825395</v>
      </c>
      <c r="E6" s="6">
        <v>12.996031746031743</v>
      </c>
      <c r="F6" s="6">
        <v>73.561507936507937</v>
      </c>
      <c r="G6" s="8">
        <v>0.4464285714285714</v>
      </c>
      <c r="H6" s="8">
        <v>5</v>
      </c>
      <c r="I6" s="8">
        <v>0.78373015873015872</v>
      </c>
      <c r="J6" s="8">
        <v>0.1388888888888889</v>
      </c>
      <c r="K6" s="8">
        <v>0.20833333333333329</v>
      </c>
      <c r="L6" s="8">
        <v>1.7559523809523807</v>
      </c>
      <c r="M6" s="6">
        <v>99.206349206349202</v>
      </c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x14ac:dyDescent="0.2">
      <c r="A7" s="21" t="s">
        <v>42</v>
      </c>
      <c r="B7" s="8">
        <v>0.5357142857142857</v>
      </c>
      <c r="C7" s="8">
        <v>3.8293650793650791</v>
      </c>
      <c r="D7" s="8">
        <v>0.27777777777777779</v>
      </c>
      <c r="E7" s="6">
        <v>12.916666666666664</v>
      </c>
      <c r="F7" s="6">
        <v>73.363095238095227</v>
      </c>
      <c r="G7" s="8">
        <v>0.3968253968253968</v>
      </c>
      <c r="H7" s="8">
        <v>5.049603174603174</v>
      </c>
      <c r="I7" s="8">
        <v>0.81349206349206338</v>
      </c>
      <c r="J7" s="8">
        <v>0.21825396825396823</v>
      </c>
      <c r="K7" s="8">
        <v>0.17857142857142855</v>
      </c>
      <c r="L7" s="8">
        <v>1.6269841269841268</v>
      </c>
      <c r="M7" s="6">
        <v>99.206349206349188</v>
      </c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x14ac:dyDescent="0.2">
      <c r="A8" s="21" t="s">
        <v>43</v>
      </c>
      <c r="B8" s="8">
        <v>0.30760071442746578</v>
      </c>
      <c r="C8" s="8">
        <v>3.502679102996626</v>
      </c>
      <c r="D8" s="8">
        <v>0.24806509228021434</v>
      </c>
      <c r="E8" s="6">
        <v>13.028378646556856</v>
      </c>
      <c r="F8" s="6">
        <v>73.853939273665418</v>
      </c>
      <c r="G8" s="8">
        <v>0.47628497717801149</v>
      </c>
      <c r="H8" s="8">
        <v>5.0406826751339553</v>
      </c>
      <c r="I8" s="8">
        <v>0.79380829529668595</v>
      </c>
      <c r="J8" s="8">
        <v>0.1786068664417543</v>
      </c>
      <c r="K8" s="8">
        <v>0.20837467751538002</v>
      </c>
      <c r="L8" s="8">
        <v>1.5677713832109548</v>
      </c>
      <c r="M8" s="6">
        <v>99.206191704703315</v>
      </c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x14ac:dyDescent="0.2">
      <c r="A9" s="21" t="s">
        <v>52</v>
      </c>
      <c r="B9" s="8">
        <v>0.53560801428288041</v>
      </c>
      <c r="C9" s="8">
        <v>3.6302320968061892</v>
      </c>
      <c r="D9" s="8">
        <v>0.15869867089863124</v>
      </c>
      <c r="E9" s="6">
        <v>13.152152350724064</v>
      </c>
      <c r="F9" s="6">
        <v>73.87423130331284</v>
      </c>
      <c r="G9" s="8">
        <v>0.39674667724657808</v>
      </c>
      <c r="H9" s="8">
        <v>4.8899027970640745</v>
      </c>
      <c r="I9" s="8">
        <v>0.71414401904384051</v>
      </c>
      <c r="J9" s="8">
        <v>0.12894267010513788</v>
      </c>
      <c r="K9" s="8">
        <v>0.1884546716921246</v>
      </c>
      <c r="L9" s="8">
        <v>1.5373933743304902</v>
      </c>
      <c r="M9" s="6">
        <v>99.206506645506849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x14ac:dyDescent="0.2">
      <c r="A10" s="21" t="s">
        <v>53</v>
      </c>
      <c r="B10" s="8">
        <v>0.4960809604127393</v>
      </c>
      <c r="C10" s="8">
        <v>3.7801369183450735</v>
      </c>
      <c r="D10" s="8">
        <v>5.9529715249528721E-2</v>
      </c>
      <c r="E10" s="6">
        <v>12.927869828355988</v>
      </c>
      <c r="F10" s="6">
        <v>73.658101002083527</v>
      </c>
      <c r="G10" s="8">
        <v>0.42662962595495579</v>
      </c>
      <c r="H10" s="8">
        <v>5.0699474154181958</v>
      </c>
      <c r="I10" s="8">
        <v>0.78380791745212819</v>
      </c>
      <c r="J10" s="8">
        <v>0.17858914574858614</v>
      </c>
      <c r="K10" s="8">
        <v>0.17858914574858614</v>
      </c>
      <c r="L10" s="8">
        <v>1.6469887885702943</v>
      </c>
      <c r="M10" s="6">
        <v>99.206270463339607</v>
      </c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x14ac:dyDescent="0.2">
      <c r="A11" s="21" t="s">
        <v>54</v>
      </c>
      <c r="B11" s="8">
        <v>0.56553229487052292</v>
      </c>
      <c r="C11" s="8">
        <v>3.7602936799285649</v>
      </c>
      <c r="D11" s="8">
        <v>0.20835400337335053</v>
      </c>
      <c r="E11" s="6">
        <v>13.225518404603632</v>
      </c>
      <c r="F11" s="6">
        <v>73.677944240500054</v>
      </c>
      <c r="G11" s="8">
        <v>0.47623772199622982</v>
      </c>
      <c r="H11" s="8">
        <v>5.0501041770016863</v>
      </c>
      <c r="I11" s="8">
        <v>0.76396467903561871</v>
      </c>
      <c r="J11" s="8">
        <v>8.9294572874293099E-2</v>
      </c>
      <c r="K11" s="8">
        <v>6.9451334457783523E-2</v>
      </c>
      <c r="L11" s="8">
        <v>1.319575354697887</v>
      </c>
      <c r="M11" s="6">
        <v>99.206270463339621</v>
      </c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6" x14ac:dyDescent="0.2">
      <c r="A12" s="22" t="s">
        <v>44</v>
      </c>
      <c r="B12" s="8">
        <f>AVERAGE(B6:B11)</f>
        <v>0.4762004893957601</v>
      </c>
      <c r="C12" s="8">
        <f>AVERAGE(C6:C11)</f>
        <v>3.7120913578804675</v>
      </c>
      <c r="D12" s="8">
        <f t="shared" ref="D12:L12" si="0">AVERAGE(D6:D11)</f>
        <v>0.18023225225795944</v>
      </c>
      <c r="E12" s="8">
        <f t="shared" si="0"/>
        <v>13.041102940489827</v>
      </c>
      <c r="F12" s="8">
        <f t="shared" si="0"/>
        <v>73.664803165694167</v>
      </c>
      <c r="G12" s="8">
        <f t="shared" si="0"/>
        <v>0.43652549510495714</v>
      </c>
      <c r="H12" s="8">
        <f t="shared" si="0"/>
        <v>5.0167067065368469</v>
      </c>
      <c r="I12" s="8">
        <f t="shared" si="0"/>
        <v>0.77549118884174917</v>
      </c>
      <c r="J12" s="8">
        <f t="shared" si="0"/>
        <v>0.15542935205210476</v>
      </c>
      <c r="K12" s="8">
        <f t="shared" si="0"/>
        <v>0.17196243188643937</v>
      </c>
      <c r="L12" s="8">
        <f t="shared" si="0"/>
        <v>1.5757775681243558</v>
      </c>
    </row>
    <row r="13" spans="1:28" ht="16" x14ac:dyDescent="0.2">
      <c r="A13" s="22" t="s">
        <v>45</v>
      </c>
      <c r="B13" s="8">
        <f>_xlfn.STDEV.S(B6:B11)</f>
        <v>9.7382452968482427E-2</v>
      </c>
      <c r="C13" s="8">
        <f t="shared" ref="C13:L13" si="1">_xlfn.STDEV.S(C6:C11)</f>
        <v>0.12214439925863425</v>
      </c>
      <c r="D13" s="8">
        <f t="shared" si="1"/>
        <v>8.0706941098390855E-2</v>
      </c>
      <c r="E13" s="8">
        <f t="shared" si="1"/>
        <v>0.12396812418534098</v>
      </c>
      <c r="F13" s="8">
        <f t="shared" si="1"/>
        <v>0.19055067407791526</v>
      </c>
      <c r="G13" s="8">
        <f t="shared" si="1"/>
        <v>3.6089690161883008E-2</v>
      </c>
      <c r="H13" s="8">
        <f t="shared" si="1"/>
        <v>6.62802146917678E-2</v>
      </c>
      <c r="I13" s="8">
        <f t="shared" si="1"/>
        <v>3.4096824289647429E-2</v>
      </c>
      <c r="J13" s="8">
        <f t="shared" si="1"/>
        <v>4.5539973380248809E-2</v>
      </c>
      <c r="K13" s="8">
        <f t="shared" si="1"/>
        <v>5.1993856074406514E-2</v>
      </c>
      <c r="L13" s="8">
        <f t="shared" si="1"/>
        <v>0.14651493593485104</v>
      </c>
    </row>
    <row r="14" spans="1:28" ht="16" x14ac:dyDescent="0.2">
      <c r="A14" s="22" t="s">
        <v>46</v>
      </c>
      <c r="B14" s="8">
        <f>(B13/B12)*100</f>
        <v>20.449885108696293</v>
      </c>
      <c r="C14" s="8">
        <f t="shared" ref="C14:L14" si="2">(C13/C12)*100</f>
        <v>3.2904470144392231</v>
      </c>
      <c r="D14" s="8">
        <f t="shared" si="2"/>
        <v>44.779411058392668</v>
      </c>
      <c r="E14" s="8">
        <f t="shared" si="2"/>
        <v>0.95059539634831469</v>
      </c>
      <c r="F14" s="8">
        <f t="shared" si="2"/>
        <v>0.25867261689318549</v>
      </c>
      <c r="G14" s="8">
        <f t="shared" si="2"/>
        <v>8.2674873670793705</v>
      </c>
      <c r="H14" s="8">
        <f t="shared" si="2"/>
        <v>1.3211897479556389</v>
      </c>
      <c r="I14" s="8">
        <f>(I13/I12)*100</f>
        <v>4.3968035717560427</v>
      </c>
      <c r="J14" s="8">
        <f t="shared" si="2"/>
        <v>29.29946807278872</v>
      </c>
      <c r="K14" s="8">
        <f t="shared" si="2"/>
        <v>30.235590125139801</v>
      </c>
      <c r="L14" s="8">
        <f t="shared" si="2"/>
        <v>9.2979452746777831</v>
      </c>
    </row>
    <row r="15" spans="1:28" ht="16" x14ac:dyDescent="0.2">
      <c r="A15" s="2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7" spans="1:12" ht="18" x14ac:dyDescent="0.25">
      <c r="A17" t="s">
        <v>47</v>
      </c>
      <c r="B17" t="s">
        <v>31</v>
      </c>
      <c r="C17" t="s">
        <v>33</v>
      </c>
      <c r="D17" t="s">
        <v>38</v>
      </c>
      <c r="E17" t="s">
        <v>39</v>
      </c>
      <c r="F17" t="s">
        <v>48</v>
      </c>
      <c r="G17" t="s">
        <v>49</v>
      </c>
      <c r="H17" t="s">
        <v>50</v>
      </c>
      <c r="I17" t="s">
        <v>50</v>
      </c>
      <c r="J17" t="s">
        <v>50</v>
      </c>
      <c r="K17" t="s">
        <v>50</v>
      </c>
      <c r="L17" t="s">
        <v>50</v>
      </c>
    </row>
    <row r="18" spans="1:12" x14ac:dyDescent="0.2">
      <c r="A18" s="21" t="s">
        <v>41</v>
      </c>
      <c r="B18">
        <v>51.39</v>
      </c>
      <c r="C18">
        <v>41.11</v>
      </c>
      <c r="D18">
        <v>0.25</v>
      </c>
      <c r="E18">
        <v>6.77</v>
      </c>
      <c r="F18">
        <v>0.48</v>
      </c>
      <c r="G18" s="23">
        <f>SUM(B18:F18)</f>
        <v>100</v>
      </c>
      <c r="H18" t="s">
        <v>50</v>
      </c>
      <c r="I18" t="s">
        <v>50</v>
      </c>
      <c r="J18" t="s">
        <v>50</v>
      </c>
      <c r="K18" t="s">
        <v>50</v>
      </c>
      <c r="L18" t="s">
        <v>50</v>
      </c>
    </row>
    <row r="19" spans="1:12" x14ac:dyDescent="0.2">
      <c r="A19" s="21" t="s">
        <v>42</v>
      </c>
      <c r="B19">
        <v>51.44</v>
      </c>
      <c r="C19">
        <v>41.34</v>
      </c>
      <c r="D19">
        <v>0.23</v>
      </c>
      <c r="E19">
        <v>6.57</v>
      </c>
      <c r="F19">
        <v>0.42</v>
      </c>
      <c r="G19" s="23">
        <f t="shared" ref="G19:G22" si="3">SUM(B19:F19)</f>
        <v>100.00000000000001</v>
      </c>
      <c r="H19" t="s">
        <v>50</v>
      </c>
      <c r="I19" t="s">
        <v>50</v>
      </c>
      <c r="J19" t="s">
        <v>50</v>
      </c>
      <c r="K19" t="s">
        <v>50</v>
      </c>
      <c r="L19" t="s">
        <v>50</v>
      </c>
    </row>
    <row r="20" spans="1:12" x14ac:dyDescent="0.2">
      <c r="A20" s="21" t="s">
        <v>43</v>
      </c>
      <c r="B20">
        <v>51.47</v>
      </c>
      <c r="C20">
        <v>41.14</v>
      </c>
      <c r="D20">
        <v>0.21</v>
      </c>
      <c r="E20">
        <v>6.61</v>
      </c>
      <c r="F20">
        <v>0.56999999999999995</v>
      </c>
      <c r="G20" s="23">
        <f t="shared" si="3"/>
        <v>99.999999999999986</v>
      </c>
      <c r="H20" t="s">
        <v>50</v>
      </c>
      <c r="I20" t="s">
        <v>50</v>
      </c>
      <c r="J20" t="s">
        <v>50</v>
      </c>
      <c r="K20" t="s">
        <v>50</v>
      </c>
      <c r="L20" t="s">
        <v>50</v>
      </c>
    </row>
    <row r="21" spans="1:12" x14ac:dyDescent="0.2">
      <c r="A21" s="21" t="s">
        <v>52</v>
      </c>
      <c r="B21">
        <v>51.42</v>
      </c>
      <c r="C21">
        <v>41.39</v>
      </c>
      <c r="D21">
        <v>0.12</v>
      </c>
      <c r="E21">
        <v>6.59</v>
      </c>
      <c r="F21">
        <v>0.48</v>
      </c>
      <c r="G21" s="23">
        <f t="shared" si="3"/>
        <v>100.00000000000001</v>
      </c>
    </row>
    <row r="22" spans="1:12" x14ac:dyDescent="0.2">
      <c r="A22" s="21" t="s">
        <v>53</v>
      </c>
      <c r="B22">
        <v>51.3</v>
      </c>
      <c r="C22">
        <v>41.31</v>
      </c>
      <c r="D22">
        <v>0.22</v>
      </c>
      <c r="E22">
        <v>6.63</v>
      </c>
      <c r="F22">
        <v>0.53</v>
      </c>
      <c r="G22" s="23">
        <f t="shared" si="3"/>
        <v>99.99</v>
      </c>
    </row>
    <row r="23" spans="1:12" ht="16" x14ac:dyDescent="0.2">
      <c r="A23" s="22" t="s">
        <v>44</v>
      </c>
      <c r="B23" s="8">
        <f>AVERAGE(B18:B22)</f>
        <v>51.404000000000011</v>
      </c>
      <c r="C23" s="8">
        <f t="shared" ref="C23:F23" si="4">AVERAGE(C18:C22)</f>
        <v>41.258000000000003</v>
      </c>
      <c r="D23" s="8">
        <f t="shared" si="4"/>
        <v>0.20600000000000002</v>
      </c>
      <c r="E23" s="8">
        <f t="shared" si="4"/>
        <v>6.6340000000000003</v>
      </c>
      <c r="F23" s="8">
        <f t="shared" si="4"/>
        <v>0.49599999999999989</v>
      </c>
    </row>
    <row r="24" spans="1:12" ht="16" x14ac:dyDescent="0.2">
      <c r="A24" s="22" t="s">
        <v>45</v>
      </c>
      <c r="B24" s="8">
        <f>_xlfn.STDEV.S(B18:B22)</f>
        <v>6.5038450166037001E-2</v>
      </c>
      <c r="C24" s="8">
        <f t="shared" ref="C24:F24" si="5">_xlfn.STDEV.S(C18:C22)</f>
        <v>0.12517987058628971</v>
      </c>
      <c r="D24" s="8">
        <f t="shared" si="5"/>
        <v>5.0299105359837212E-2</v>
      </c>
      <c r="E24" s="8">
        <f t="shared" si="5"/>
        <v>7.9246451024635553E-2</v>
      </c>
      <c r="F24" s="8">
        <f t="shared" si="5"/>
        <v>5.6833088953531868E-2</v>
      </c>
    </row>
    <row r="25" spans="1:12" ht="16" x14ac:dyDescent="0.2">
      <c r="A25" s="22" t="s">
        <v>46</v>
      </c>
      <c r="B25" s="8">
        <f>B24/B23*100</f>
        <v>0.12652410350563573</v>
      </c>
      <c r="C25" s="8">
        <f t="shared" ref="C25:F25" si="6">C24/C23*100</f>
        <v>0.30340751026780188</v>
      </c>
      <c r="D25" s="8">
        <f>D24/D23*100</f>
        <v>24.417041436814181</v>
      </c>
      <c r="E25" s="8">
        <f t="shared" si="6"/>
        <v>1.1945500606668005</v>
      </c>
      <c r="F25" s="8">
        <f t="shared" si="6"/>
        <v>11.458284063212073</v>
      </c>
    </row>
    <row r="26" spans="1:12" x14ac:dyDescent="0.2">
      <c r="A26" t="s">
        <v>51</v>
      </c>
      <c r="B26" t="s">
        <v>50</v>
      </c>
      <c r="C26" t="s">
        <v>50</v>
      </c>
      <c r="D26" t="s">
        <v>50</v>
      </c>
      <c r="E26" t="s">
        <v>50</v>
      </c>
      <c r="F26" t="s">
        <v>50</v>
      </c>
      <c r="G26" t="s">
        <v>50</v>
      </c>
      <c r="H26" t="s">
        <v>50</v>
      </c>
      <c r="I26" t="s">
        <v>50</v>
      </c>
      <c r="J26" t="s">
        <v>50</v>
      </c>
      <c r="K26" t="s">
        <v>50</v>
      </c>
      <c r="L26" t="s">
        <v>50</v>
      </c>
    </row>
    <row r="28" spans="1:12" x14ac:dyDescent="0.2">
      <c r="A28" s="21"/>
    </row>
    <row r="29" spans="1:12" x14ac:dyDescent="0.2">
      <c r="A29" s="21"/>
    </row>
    <row r="30" spans="1:12" x14ac:dyDescent="0.2">
      <c r="A30" s="21"/>
    </row>
    <row r="31" spans="1:12" ht="16" x14ac:dyDescent="0.2">
      <c r="A31" s="22"/>
      <c r="B31" s="8"/>
      <c r="C31" s="8"/>
      <c r="D31" s="8"/>
      <c r="E31" s="8"/>
      <c r="F31" s="8"/>
      <c r="G31" s="8"/>
      <c r="H31" s="8"/>
      <c r="I31" s="8"/>
    </row>
    <row r="32" spans="1:12" ht="16" x14ac:dyDescent="0.2">
      <c r="A32" s="22"/>
      <c r="B32" s="8"/>
      <c r="C32" s="8"/>
      <c r="D32" s="8"/>
      <c r="E32" s="8"/>
      <c r="F32" s="8"/>
      <c r="G32" s="8"/>
      <c r="H32" s="8"/>
      <c r="I32" s="8"/>
    </row>
    <row r="33" spans="1:9" ht="16" x14ac:dyDescent="0.2">
      <c r="A33" s="22"/>
      <c r="B33" s="8"/>
      <c r="C33" s="8"/>
      <c r="D33" s="8"/>
      <c r="E33" s="8"/>
      <c r="F33" s="8"/>
      <c r="G33" s="8"/>
      <c r="H33" s="8"/>
      <c r="I33" s="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Citation</vt:lpstr>
      <vt:lpstr>Glasses_VOR2024</vt:lpstr>
      <vt:lpstr>WholeRocks_VOR2024</vt:lpstr>
      <vt:lpstr>Analysis on Standards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Anonymous</cp:lastModifiedBy>
  <dcterms:created xsi:type="dcterms:W3CDTF">2015-06-05T18:17:20Z</dcterms:created>
  <dcterms:modified xsi:type="dcterms:W3CDTF">2026-09-04T08:23:33Z</dcterms:modified>
</cp:coreProperties>
</file>